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4"/>
  <c r="O11"/>
  <c r="O10"/>
  <c r="N12" l="1"/>
  <c r="M12"/>
  <c r="N11"/>
  <c r="M11"/>
  <c r="N10"/>
  <c r="M10"/>
  <c r="O9"/>
  <c r="N9"/>
  <c r="M9"/>
  <c r="O8"/>
  <c r="N8"/>
  <c r="M8"/>
  <c r="P8" s="1"/>
  <c r="O20" s="1"/>
  <c r="O7"/>
  <c r="N7"/>
  <c r="M7"/>
  <c r="O6"/>
  <c r="N6"/>
  <c r="M6"/>
  <c r="P21" i="3"/>
  <c r="O12"/>
  <c r="N12"/>
  <c r="M12"/>
  <c r="P12" s="1"/>
  <c r="S20" s="1"/>
  <c r="O11"/>
  <c r="N11"/>
  <c r="M11"/>
  <c r="R21" s="1"/>
  <c r="O10"/>
  <c r="N10"/>
  <c r="M10"/>
  <c r="Q21" s="1"/>
  <c r="O9"/>
  <c r="N9"/>
  <c r="M9"/>
  <c r="O8"/>
  <c r="N8"/>
  <c r="M8"/>
  <c r="O7"/>
  <c r="N7"/>
  <c r="M7"/>
  <c r="P7" s="1"/>
  <c r="N20" s="1"/>
  <c r="O6"/>
  <c r="P6" s="1"/>
  <c r="M20" s="1"/>
  <c r="N6"/>
  <c r="M6"/>
  <c r="M21" s="1"/>
  <c r="O12" i="2"/>
  <c r="N12"/>
  <c r="M12"/>
  <c r="P12" s="1"/>
  <c r="S20" s="1"/>
  <c r="O11"/>
  <c r="N11"/>
  <c r="M11"/>
  <c r="R21" s="1"/>
  <c r="O10"/>
  <c r="P10" s="1"/>
  <c r="Q20" s="1"/>
  <c r="N10"/>
  <c r="M10"/>
  <c r="Q21" s="1"/>
  <c r="O9"/>
  <c r="N9"/>
  <c r="M9"/>
  <c r="O8"/>
  <c r="N8"/>
  <c r="M8"/>
  <c r="P8" s="1"/>
  <c r="O20" s="1"/>
  <c r="O7"/>
  <c r="N7"/>
  <c r="M7"/>
  <c r="O6"/>
  <c r="N6"/>
  <c r="M6"/>
  <c r="M21" s="1"/>
  <c r="N6" i="1"/>
  <c r="N7"/>
  <c r="N8"/>
  <c r="N9"/>
  <c r="N10"/>
  <c r="N11"/>
  <c r="N12"/>
  <c r="O12"/>
  <c r="M12"/>
  <c r="P12" s="1"/>
  <c r="S20" s="1"/>
  <c r="O11"/>
  <c r="M11"/>
  <c r="O10"/>
  <c r="M10"/>
  <c r="O9"/>
  <c r="M9"/>
  <c r="O8"/>
  <c r="M8"/>
  <c r="P8" s="1"/>
  <c r="O20" s="1"/>
  <c r="O7"/>
  <c r="M7"/>
  <c r="N21" s="1"/>
  <c r="O6"/>
  <c r="M6"/>
  <c r="R21" i="4" l="1"/>
  <c r="P12"/>
  <c r="S20" s="1"/>
  <c r="Q21"/>
  <c r="M21"/>
  <c r="M22" s="1"/>
  <c r="M23" s="1"/>
  <c r="P9"/>
  <c r="P20" s="1"/>
  <c r="P6"/>
  <c r="M20" s="1"/>
  <c r="P7"/>
  <c r="N20" s="1"/>
  <c r="P10"/>
  <c r="Q20" s="1"/>
  <c r="O21"/>
  <c r="P21"/>
  <c r="P9" i="1"/>
  <c r="P20" s="1"/>
  <c r="P6"/>
  <c r="M20" s="1"/>
  <c r="P10"/>
  <c r="Q20" s="1"/>
  <c r="P7"/>
  <c r="N20" s="1"/>
  <c r="N22" s="1"/>
  <c r="N23" s="1"/>
  <c r="P11"/>
  <c r="R20" s="1"/>
  <c r="P9" i="2"/>
  <c r="P20" s="1"/>
  <c r="P22" s="1"/>
  <c r="P23" s="1"/>
  <c r="P6"/>
  <c r="M20" s="1"/>
  <c r="M22" s="1"/>
  <c r="M23" s="1"/>
  <c r="P7"/>
  <c r="N20" s="1"/>
  <c r="O21"/>
  <c r="P21"/>
  <c r="P9" i="3"/>
  <c r="P20" s="1"/>
  <c r="P8"/>
  <c r="O20" s="1"/>
  <c r="P10"/>
  <c r="Q20" s="1"/>
  <c r="Q22" s="1"/>
  <c r="Q23" s="1"/>
  <c r="O21"/>
  <c r="O22" i="4"/>
  <c r="O23" s="1"/>
  <c r="N21"/>
  <c r="P11"/>
  <c r="R20" s="1"/>
  <c r="S21"/>
  <c r="M22" i="3"/>
  <c r="M23" s="1"/>
  <c r="O22"/>
  <c r="O23" s="1"/>
  <c r="P22"/>
  <c r="P23" s="1"/>
  <c r="N21"/>
  <c r="N22" s="1"/>
  <c r="N23" s="1"/>
  <c r="P11"/>
  <c r="R20" s="1"/>
  <c r="R22" s="1"/>
  <c r="R23" s="1"/>
  <c r="S21"/>
  <c r="S22" s="1"/>
  <c r="S23" s="1"/>
  <c r="O22" i="2"/>
  <c r="O23" s="1"/>
  <c r="Q22"/>
  <c r="Q23" s="1"/>
  <c r="N21"/>
  <c r="N22" s="1"/>
  <c r="N23" s="1"/>
  <c r="P11"/>
  <c r="R20" s="1"/>
  <c r="R22" s="1"/>
  <c r="R23" s="1"/>
  <c r="S21"/>
  <c r="S22" s="1"/>
  <c r="S23" s="1"/>
  <c r="P21" i="1"/>
  <c r="M21"/>
  <c r="O21"/>
  <c r="Q21"/>
  <c r="Q22" s="1"/>
  <c r="Q23" s="1"/>
  <c r="R21"/>
  <c r="S21"/>
  <c r="S22"/>
  <c r="S23" s="1"/>
  <c r="R22" i="4" l="1"/>
  <c r="R23" s="1"/>
  <c r="S22"/>
  <c r="S23" s="1"/>
  <c r="N22"/>
  <c r="N23" s="1"/>
  <c r="Q22"/>
  <c r="Q23" s="1"/>
  <c r="P22"/>
  <c r="P23" s="1"/>
  <c r="R22" i="1"/>
  <c r="R23" s="1"/>
  <c r="P22"/>
  <c r="P23" s="1"/>
  <c r="M22"/>
  <c r="M23" s="1"/>
  <c r="O22"/>
  <c r="O23" s="1"/>
</calcChain>
</file>

<file path=xl/sharedStrings.xml><?xml version="1.0" encoding="utf-8"?>
<sst xmlns="http://schemas.openxmlformats.org/spreadsheetml/2006/main" count="273" uniqueCount="134">
  <si>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</si>
  <si>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</si>
  <si>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</si>
  <si>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</si>
  <si>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</si>
  <si>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</si>
  <si>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</si>
  <si>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</si>
  <si>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</si>
  <si>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</si>
  <si>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</si>
  <si>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</si>
  <si>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</si>
  <si>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</si>
  <si>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</si>
  <si>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</si>
  <si>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</si>
  <si>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</si>
  <si>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</si>
  <si>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</si>
  <si>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</si>
  <si>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</si>
  <si>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</si>
  <si>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</si>
  <si>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</si>
  <si>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</si>
  <si>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</si>
  <si>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</si>
  <si>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</si>
  <si>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</si>
  <si>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</si>
  <si>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</si>
  <si>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</si>
  <si>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DEPARTMENT: CHEMISTRY                                                                                          ATTAINMENT BASED ON SGPA (FOR ALL THE 6 SEMESTERS) AND CGPA FOR ACADEMIC SESSION 2017-20</t>
  </si>
  <si>
    <t>PROGRAM CODE: BCEMCCHC</t>
  </si>
  <si>
    <t>Sunita Mahato</t>
  </si>
  <si>
    <t>Saptaparna Sinhababu</t>
  </si>
  <si>
    <t>Moumita Seth</t>
  </si>
  <si>
    <t>Moumita Mahato</t>
  </si>
  <si>
    <t>Jabamani Gorain</t>
  </si>
  <si>
    <t>Niharika Goswami</t>
  </si>
  <si>
    <t>Upasi Goswami</t>
  </si>
  <si>
    <t>Manisha Kuiry</t>
  </si>
  <si>
    <t>Trisha Chandra</t>
  </si>
  <si>
    <t>Rahi Mahato</t>
  </si>
  <si>
    <t>Sneha Chandra</t>
  </si>
  <si>
    <t>Deblina Mahato</t>
  </si>
  <si>
    <t>Doel Khawas</t>
  </si>
  <si>
    <t>Priya Rajak</t>
  </si>
  <si>
    <t>Sucheta Gorain</t>
  </si>
  <si>
    <t>Chandana Mandal</t>
  </si>
  <si>
    <t>Kumari Rani</t>
  </si>
  <si>
    <t>Trina Mukherjee</t>
  </si>
  <si>
    <t>Trisha Mukherjee</t>
  </si>
  <si>
    <t>Sarala Gorai</t>
  </si>
  <si>
    <t>Pratibha Mahato</t>
  </si>
  <si>
    <t>Pallabi Mishra</t>
  </si>
  <si>
    <t>Sanchita Dey</t>
  </si>
  <si>
    <t>Sanjukta Mahato</t>
  </si>
  <si>
    <t>Riya Kumbhakar</t>
  </si>
  <si>
    <t>Sanchita Paramanik</t>
  </si>
  <si>
    <t>Sonai Ganguly</t>
  </si>
  <si>
    <t>Riya Kuiry</t>
  </si>
  <si>
    <t>Sharmila Mahato</t>
  </si>
  <si>
    <t>Keya Mandal</t>
  </si>
  <si>
    <t>Arghyasree Sikdar</t>
  </si>
  <si>
    <t>Arpita Sen</t>
  </si>
  <si>
    <t>Krishna Murmu</t>
  </si>
  <si>
    <t>Lipika Baral</t>
  </si>
  <si>
    <t>Saraswati Kaibarta</t>
  </si>
  <si>
    <t>Oishiki Mukhopadhyay</t>
  </si>
  <si>
    <t>Minakshi Mahato</t>
  </si>
  <si>
    <t>Beauty Mondal</t>
  </si>
  <si>
    <t>Rita Mahato</t>
  </si>
  <si>
    <t>Sadhana Sing Patar</t>
  </si>
  <si>
    <t>Soma Mahato</t>
  </si>
  <si>
    <t>Jhumpa Roy</t>
  </si>
  <si>
    <t>CO: 1 - 12</t>
  </si>
  <si>
    <t>CO: 1 - 8</t>
  </si>
  <si>
    <t>CO: 1 - 22</t>
  </si>
  <si>
    <t>CO: 1 - 21</t>
  </si>
  <si>
    <t>CO: 1 - 19</t>
  </si>
  <si>
    <t>CO: 1 - 17</t>
  </si>
  <si>
    <t>PO: 1-7</t>
  </si>
  <si>
    <t>DEPARTMENT: CHEMISTRY                                                                                         ATTAINMENT BASED ON SGPA (FOR ALL THE 6 SEMESTERS) AND CGPA FOR ACADEMIC SESSION 2019-22</t>
  </si>
  <si>
    <t>009436 of 2019-20</t>
  </si>
  <si>
    <t>009438 of 2019-20</t>
  </si>
  <si>
    <t>009397 of 2019-20</t>
  </si>
  <si>
    <t>009373 of 2019-20</t>
  </si>
  <si>
    <t>009364 of 2019-20</t>
  </si>
  <si>
    <t>009394 of 2019-20</t>
  </si>
  <si>
    <t>009396 of 2019-20</t>
  </si>
  <si>
    <t>009391 of 2019-20</t>
  </si>
  <si>
    <t>009395 of 2019-20</t>
  </si>
  <si>
    <t>009412 of 2019-20</t>
  </si>
  <si>
    <t>009389 of 2019-20</t>
  </si>
  <si>
    <t>009402 of 2019-20</t>
  </si>
  <si>
    <t>009338 of 2019-20</t>
  </si>
  <si>
    <t>009996 of 2018-19</t>
  </si>
  <si>
    <t>009895 of 2018-19</t>
  </si>
  <si>
    <t>009994 of 2018-19</t>
  </si>
  <si>
    <t>009943 of 2018-19</t>
  </si>
  <si>
    <t>009971 of 2018-19</t>
  </si>
  <si>
    <t>009869 of 2018-19</t>
  </si>
  <si>
    <t>009874 of 2018-19</t>
  </si>
  <si>
    <t>009930 of 2018-19</t>
  </si>
  <si>
    <t>009978 of 2018-19</t>
  </si>
  <si>
    <t>009863 of 2018-19</t>
  </si>
  <si>
    <t>009883 of 2018-19</t>
  </si>
  <si>
    <t>DEPARTMENT: CHEMISTRY                                                                                         ATTAINMENT BASED ON SGPA (FOR ALL THE 6 SEMESTERS) AND CGPA FOR ACADEMIC SESSION 2018-21</t>
  </si>
  <si>
    <t>IT IS OBSERVED IN THE FINAL RESULT (CGPA) THAT, 100 % STUDENTS ACHIEVED MORE THAN 60% MARKS, SO THE HIGHEST CO ATTAINMENT LEVEL-3 HAS BEEN ATTAINED.</t>
  </si>
  <si>
    <t>009560 of 2017-18</t>
  </si>
  <si>
    <t>009536 of 2017-18</t>
  </si>
  <si>
    <t>009503 of 2017-18</t>
  </si>
  <si>
    <t>009501 of 2017-18</t>
  </si>
  <si>
    <t>009475 of 2017-18</t>
  </si>
  <si>
    <t>009510 of 2017-18</t>
  </si>
  <si>
    <t>010040 of 2020-2021</t>
  </si>
  <si>
    <t>009312 of 2019-2020</t>
  </si>
  <si>
    <t>010060 of 2020-2021</t>
  </si>
  <si>
    <t>010062 of 2020-2021</t>
  </si>
  <si>
    <t>010112 of 2020-2021</t>
  </si>
  <si>
    <t>010079 of 2020-2021</t>
  </si>
  <si>
    <t>010070 of 2020-2021</t>
  </si>
  <si>
    <t>010048 of 2020-2021</t>
  </si>
  <si>
    <t>009387 of 2020-2021</t>
  </si>
  <si>
    <t>009393 of 2019-2020</t>
  </si>
  <si>
    <t>010126 of 2020-2021</t>
  </si>
  <si>
    <t>010057 of 2020-2021</t>
  </si>
  <si>
    <t>GPW</t>
  </si>
  <si>
    <t>Drop</t>
  </si>
  <si>
    <t>DEPARTMENT:  CHEMISTRY                                                                                        ATTAINMENT BASED ON SGPA (FOR ALL THE 6 SEMESTERS) AND CGPA FOR ACADEMIC SESSION 2020-23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</si>
  <si>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</si>
  <si>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IT IS OBSERVED IN THE FINAL RESULT (CGPA) THAT, 83.33 % STUDENTS ACHIEVED MORE THAN 60% MARKS, SO THE HIGHEST CO ATTAINMENT LEVEL-3 HAS BEEN ATTAINED.</t>
  </si>
</sst>
</file>

<file path=xl/styles.xml><?xml version="1.0" encoding="utf-8"?>
<styleSheet xmlns="http://schemas.openxmlformats.org/spreadsheetml/2006/main">
  <numFmts count="1">
    <numFmt numFmtId="164" formatCode="###0;###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/>
    </xf>
    <xf numFmtId="2" fontId="0" fillId="0" borderId="7" xfId="0" applyNumberForma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L18" sqref="L18"/>
    </sheetView>
  </sheetViews>
  <sheetFormatPr defaultRowHeight="15"/>
  <cols>
    <col min="2" max="2" width="18.7109375" bestFit="1" customWidth="1"/>
    <col min="3" max="4" width="13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45" customHeight="1">
      <c r="A2" s="33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22.9" customHeight="1">
      <c r="A3" s="32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>
      <c r="A4" s="34" t="s">
        <v>34</v>
      </c>
      <c r="B4" s="34"/>
      <c r="C4" s="34"/>
      <c r="D4" s="34"/>
      <c r="E4" s="34" t="s">
        <v>30</v>
      </c>
      <c r="F4" s="34"/>
      <c r="G4" s="34"/>
      <c r="H4" s="34"/>
      <c r="I4" s="34"/>
      <c r="J4" s="34"/>
      <c r="L4" s="1"/>
      <c r="M4" s="34" t="s">
        <v>10</v>
      </c>
      <c r="N4" s="34"/>
      <c r="O4" s="34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14" t="s">
        <v>35</v>
      </c>
      <c r="C6" s="14" t="s">
        <v>111</v>
      </c>
      <c r="D6" s="14">
        <v>7.5</v>
      </c>
      <c r="E6" s="14">
        <v>6.3</v>
      </c>
      <c r="F6" s="14">
        <v>6.38</v>
      </c>
      <c r="G6" s="14">
        <v>7.46</v>
      </c>
      <c r="H6" s="14">
        <v>7.75</v>
      </c>
      <c r="I6" s="14">
        <v>9.67</v>
      </c>
      <c r="J6" s="14">
        <v>7.51</v>
      </c>
      <c r="L6" s="4">
        <v>1</v>
      </c>
      <c r="M6" s="3">
        <f>COUNTIFS($D$6:$D$105, "&lt;10.01", $D$6:$D$105, "&gt;7.99")</f>
        <v>1</v>
      </c>
      <c r="N6" s="7">
        <f>COUNTIFS($D$6:$D$105, "&lt;8.0", $D$6:$D$105, "&gt;5.99")</f>
        <v>5</v>
      </c>
      <c r="O6" s="3">
        <f>COUNTIF($D$6:$D$105, "&lt;6")</f>
        <v>0</v>
      </c>
      <c r="P6" s="1">
        <f>M6+N6+O6</f>
        <v>6</v>
      </c>
    </row>
    <row r="7" spans="1:16">
      <c r="A7" s="3">
        <v>2</v>
      </c>
      <c r="B7" s="14" t="s">
        <v>36</v>
      </c>
      <c r="C7" s="14" t="s">
        <v>112</v>
      </c>
      <c r="D7" s="14">
        <v>8.64</v>
      </c>
      <c r="E7" s="14">
        <v>8.9</v>
      </c>
      <c r="F7" s="14">
        <v>7.92</v>
      </c>
      <c r="G7" s="14">
        <v>8</v>
      </c>
      <c r="H7" s="14">
        <v>9.25</v>
      </c>
      <c r="I7" s="14">
        <v>10</v>
      </c>
      <c r="J7" s="14">
        <v>8.76</v>
      </c>
      <c r="L7" s="5">
        <v>2</v>
      </c>
      <c r="M7" s="7">
        <f>COUNTIFS($E$6:$E$105, "&lt;10.01", $E$6:$E$105, "&gt;7.99")</f>
        <v>2</v>
      </c>
      <c r="N7" s="3">
        <f>COUNTIFS($E$6:$E$105, "&lt;8.0", $E$6:$E$105, "&gt;5.99")</f>
        <v>4</v>
      </c>
      <c r="O7" s="3">
        <f>COUNTIF($E$6:$E$105, "&lt;6")</f>
        <v>0</v>
      </c>
      <c r="P7" s="1">
        <f t="shared" ref="P7:P12" si="0">M7+N7+O7</f>
        <v>6</v>
      </c>
    </row>
    <row r="8" spans="1:16">
      <c r="A8" s="3">
        <v>3</v>
      </c>
      <c r="B8" s="14" t="s">
        <v>37</v>
      </c>
      <c r="C8" s="14" t="s">
        <v>113</v>
      </c>
      <c r="D8" s="14">
        <v>6.4</v>
      </c>
      <c r="E8" s="14">
        <v>6</v>
      </c>
      <c r="F8" s="14">
        <v>5.92</v>
      </c>
      <c r="G8" s="14">
        <v>7.92</v>
      </c>
      <c r="H8" s="14">
        <v>7.5</v>
      </c>
      <c r="I8" s="14">
        <v>9.75</v>
      </c>
      <c r="J8" s="14">
        <v>7.37</v>
      </c>
      <c r="L8" s="5">
        <v>3</v>
      </c>
      <c r="M8" s="3">
        <f>COUNTIFS($F$6:$F$105, "&lt;10.01", $F$6:$F$105, "&gt;7.99")</f>
        <v>1</v>
      </c>
      <c r="N8" s="3">
        <f>COUNTIFS($F$6:$F$105, "&lt;8.0", $F$6:$F$105, "&gt;5.99")</f>
        <v>4</v>
      </c>
      <c r="O8" s="3">
        <f>COUNTIF($F$6:$F$105, "&lt;6")</f>
        <v>1</v>
      </c>
      <c r="P8" s="1">
        <f t="shared" si="0"/>
        <v>6</v>
      </c>
    </row>
    <row r="9" spans="1:16">
      <c r="A9" s="3">
        <v>4</v>
      </c>
      <c r="B9" s="14" t="s">
        <v>38</v>
      </c>
      <c r="C9" s="14" t="s">
        <v>114</v>
      </c>
      <c r="D9" s="14">
        <v>6.73</v>
      </c>
      <c r="E9" s="14">
        <v>6.6</v>
      </c>
      <c r="F9" s="14">
        <v>7.15</v>
      </c>
      <c r="G9" s="14">
        <v>7.92</v>
      </c>
      <c r="H9" s="14">
        <v>8</v>
      </c>
      <c r="I9" s="14">
        <v>9.75</v>
      </c>
      <c r="J9" s="14">
        <v>7.73</v>
      </c>
      <c r="L9" s="5">
        <v>4</v>
      </c>
      <c r="M9" s="3">
        <f>COUNTIFS($G$6:$G$105, "&lt;10.01", $G$6:$G$105, "&gt;7.99")</f>
        <v>2</v>
      </c>
      <c r="N9" s="3">
        <f>COUNTIFS($G$6:$G$105, "&lt;8.0", $G$6:$G$105, "&gt;5.99")</f>
        <v>4</v>
      </c>
      <c r="O9" s="3">
        <f>COUNTIF($G$6:$G$105, "&lt;6")</f>
        <v>0</v>
      </c>
      <c r="P9" s="1">
        <f t="shared" si="0"/>
        <v>6</v>
      </c>
    </row>
    <row r="10" spans="1:16">
      <c r="A10" s="3">
        <v>5</v>
      </c>
      <c r="B10" s="14" t="s">
        <v>39</v>
      </c>
      <c r="C10" s="14" t="s">
        <v>115</v>
      </c>
      <c r="D10" s="14">
        <v>7</v>
      </c>
      <c r="E10" s="14">
        <v>8</v>
      </c>
      <c r="F10" s="14">
        <v>8.08</v>
      </c>
      <c r="G10" s="14">
        <v>7.3</v>
      </c>
      <c r="H10" s="14">
        <v>7.75</v>
      </c>
      <c r="I10" s="14">
        <v>10</v>
      </c>
      <c r="J10" s="14">
        <v>8.0299999999999994</v>
      </c>
      <c r="L10" s="5">
        <v>5</v>
      </c>
      <c r="M10" s="3">
        <f>COUNTIFS($H$6:$H$105, "&lt;10.01", $H$6:$H$105, "&gt;7.99")</f>
        <v>3</v>
      </c>
      <c r="N10" s="3">
        <f>COUNTIFS($H$6:$H$105, "&lt;8.00", $H$6:$H$105, "&gt;5.99")</f>
        <v>3</v>
      </c>
      <c r="O10" s="3">
        <f>COUNTIF($H$6:$H$105, "&lt;6")</f>
        <v>0</v>
      </c>
      <c r="P10" s="1">
        <f t="shared" si="0"/>
        <v>6</v>
      </c>
    </row>
    <row r="11" spans="1:16">
      <c r="A11" s="3">
        <v>6</v>
      </c>
      <c r="B11" s="14" t="s">
        <v>40</v>
      </c>
      <c r="C11" s="14" t="s">
        <v>116</v>
      </c>
      <c r="D11" s="14">
        <v>7.82</v>
      </c>
      <c r="E11" s="14">
        <v>7.4</v>
      </c>
      <c r="F11" s="14">
        <v>7.38</v>
      </c>
      <c r="G11" s="14">
        <v>8.15</v>
      </c>
      <c r="H11" s="14">
        <v>8.5</v>
      </c>
      <c r="I11" s="14">
        <v>10</v>
      </c>
      <c r="J11" s="14">
        <v>8.23</v>
      </c>
      <c r="L11" s="5">
        <v>6</v>
      </c>
      <c r="M11" s="3">
        <f>COUNTIFS($I$6:$I$105, "&lt;10.01", $I$6:$I$105, "&gt;7.99")</f>
        <v>6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6</v>
      </c>
    </row>
    <row r="12" spans="1:16">
      <c r="A12" s="18"/>
      <c r="B12" s="19"/>
      <c r="C12" s="20"/>
      <c r="D12" s="21"/>
      <c r="E12" s="21"/>
      <c r="F12" s="21"/>
      <c r="G12" s="21"/>
      <c r="H12" s="21"/>
      <c r="I12" s="21"/>
      <c r="J12" s="21"/>
      <c r="L12" s="6" t="s">
        <v>9</v>
      </c>
      <c r="M12" s="1">
        <f>COUNTIFS($J$6:$J$105, "&lt;10.01", $J$6:$J$105, "&gt;7.99")</f>
        <v>3</v>
      </c>
      <c r="N12" s="1">
        <f>COUNTIFS($J$6:$J$105, "&lt;8.0", $J$6:$J$105, "&gt;5.99")</f>
        <v>3</v>
      </c>
      <c r="O12" s="1">
        <f>COUNTIF($J$6:$J$105, "&lt;6")</f>
        <v>0</v>
      </c>
      <c r="P12" s="1">
        <f t="shared" si="0"/>
        <v>6</v>
      </c>
    </row>
    <row r="13" spans="1:16">
      <c r="A13" s="18"/>
      <c r="B13" s="19"/>
      <c r="C13" s="20"/>
      <c r="D13" s="21"/>
      <c r="E13" s="21"/>
      <c r="F13" s="21"/>
      <c r="G13" s="21"/>
      <c r="H13" s="21"/>
      <c r="I13" s="21"/>
      <c r="J13" s="21"/>
    </row>
    <row r="14" spans="1:16">
      <c r="A14" s="18"/>
      <c r="B14" s="19"/>
      <c r="C14" s="20"/>
      <c r="D14" s="21"/>
      <c r="E14" s="21"/>
      <c r="F14" s="21"/>
      <c r="G14" s="21"/>
      <c r="H14" s="21"/>
      <c r="I14" s="21"/>
      <c r="J14" s="21"/>
    </row>
    <row r="15" spans="1:16">
      <c r="A15" s="18"/>
      <c r="B15" s="19"/>
      <c r="C15" s="20"/>
      <c r="D15" s="21"/>
      <c r="E15" s="21"/>
      <c r="F15" s="21"/>
      <c r="G15" s="21"/>
      <c r="H15" s="21"/>
      <c r="I15" s="21"/>
      <c r="J15" s="21"/>
    </row>
    <row r="16" spans="1:16">
      <c r="A16" s="18"/>
      <c r="B16" s="19"/>
      <c r="C16" s="20"/>
      <c r="D16" s="21"/>
      <c r="E16" s="21"/>
      <c r="F16" s="21"/>
      <c r="G16" s="21"/>
      <c r="H16" s="21"/>
      <c r="I16" s="21"/>
      <c r="J16" s="21"/>
    </row>
    <row r="17" spans="1:19" ht="75">
      <c r="A17" s="18"/>
      <c r="B17" s="19"/>
      <c r="C17" s="20"/>
      <c r="D17" s="21"/>
      <c r="E17" s="21"/>
      <c r="F17" s="21"/>
      <c r="G17" s="21"/>
      <c r="H17" s="21"/>
      <c r="I17" s="21"/>
      <c r="J17" s="21"/>
      <c r="L17" s="8" t="s">
        <v>132</v>
      </c>
      <c r="M17" s="30" t="s">
        <v>15</v>
      </c>
      <c r="N17" s="30"/>
      <c r="O17" s="30"/>
      <c r="P17" s="30"/>
      <c r="Q17" s="30"/>
      <c r="R17" s="30"/>
      <c r="S17" s="2" t="s">
        <v>16</v>
      </c>
    </row>
    <row r="18" spans="1:19">
      <c r="A18" s="18"/>
      <c r="B18" s="19"/>
      <c r="C18" s="20"/>
      <c r="D18" s="21"/>
      <c r="E18" s="21"/>
      <c r="F18" s="21"/>
      <c r="G18" s="21"/>
      <c r="H18" s="21"/>
      <c r="I18" s="21"/>
      <c r="J18" s="21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18"/>
      <c r="B19" s="19"/>
      <c r="C19" s="20"/>
      <c r="D19" s="21"/>
      <c r="E19" s="21"/>
      <c r="F19" s="21"/>
      <c r="G19" s="21"/>
      <c r="H19" s="21"/>
      <c r="I19" s="21"/>
      <c r="J19" s="21"/>
      <c r="L19" s="1" t="s">
        <v>18</v>
      </c>
      <c r="M19" s="29" t="s">
        <v>77</v>
      </c>
      <c r="N19" s="29" t="s">
        <v>78</v>
      </c>
      <c r="O19" s="29" t="s">
        <v>79</v>
      </c>
      <c r="P19" s="29" t="s">
        <v>80</v>
      </c>
      <c r="Q19" s="29" t="s">
        <v>81</v>
      </c>
      <c r="R19" s="29" t="s">
        <v>82</v>
      </c>
      <c r="S19" s="29" t="s">
        <v>83</v>
      </c>
    </row>
    <row r="20" spans="1:19">
      <c r="A20" s="18"/>
      <c r="B20" s="19"/>
      <c r="C20" s="20"/>
      <c r="D20" s="21"/>
      <c r="E20" s="21"/>
      <c r="F20" s="21"/>
      <c r="G20" s="21"/>
      <c r="H20" s="21"/>
      <c r="I20" s="21"/>
      <c r="J20" s="21"/>
      <c r="L20" s="9" t="s">
        <v>19</v>
      </c>
      <c r="M20" s="1">
        <f>P6</f>
        <v>6</v>
      </c>
      <c r="N20" s="1">
        <f>P7</f>
        <v>6</v>
      </c>
      <c r="O20" s="1">
        <f>P8</f>
        <v>6</v>
      </c>
      <c r="P20" s="1">
        <f>P9</f>
        <v>6</v>
      </c>
      <c r="Q20" s="1">
        <f>P10</f>
        <v>6</v>
      </c>
      <c r="R20" s="1">
        <f>P11</f>
        <v>6</v>
      </c>
      <c r="S20" s="13">
        <f>P12</f>
        <v>6</v>
      </c>
    </row>
    <row r="21" spans="1:19">
      <c r="A21" s="18"/>
      <c r="B21" s="19"/>
      <c r="C21" s="20"/>
      <c r="D21" s="21"/>
      <c r="E21" s="21"/>
      <c r="F21" s="21"/>
      <c r="G21" s="21"/>
      <c r="H21" s="21"/>
      <c r="I21" s="21"/>
      <c r="J21" s="21"/>
      <c r="L21" s="9" t="s">
        <v>20</v>
      </c>
      <c r="M21" s="1">
        <f>M6+N6</f>
        <v>6</v>
      </c>
      <c r="N21" s="1">
        <f>M7+N7</f>
        <v>6</v>
      </c>
      <c r="O21" s="1">
        <f>M8+N8</f>
        <v>5</v>
      </c>
      <c r="P21" s="1">
        <f>M9+N9</f>
        <v>6</v>
      </c>
      <c r="Q21" s="1">
        <f>M10+N10</f>
        <v>6</v>
      </c>
      <c r="R21" s="1">
        <f>M11+N11</f>
        <v>6</v>
      </c>
      <c r="S21" s="1">
        <f>M12+N12</f>
        <v>6</v>
      </c>
    </row>
    <row r="22" spans="1:19">
      <c r="A22" s="18"/>
      <c r="B22" s="19"/>
      <c r="C22" s="20"/>
      <c r="D22" s="21"/>
      <c r="E22" s="21"/>
      <c r="F22" s="21"/>
      <c r="G22" s="21"/>
      <c r="H22" s="21"/>
      <c r="I22" s="21"/>
      <c r="J22" s="21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Q22" si="1">O21/O20*100</f>
        <v>83.333333333333343</v>
      </c>
      <c r="P22" s="6">
        <f t="shared" si="1"/>
        <v>100</v>
      </c>
      <c r="Q22" s="6">
        <f t="shared" si="1"/>
        <v>100</v>
      </c>
      <c r="R22" s="6">
        <f t="shared" ref="R22" si="2">R21/R20*100</f>
        <v>100</v>
      </c>
      <c r="S22" s="6">
        <f t="shared" ref="S22" si="3">S21/S20*100</f>
        <v>100</v>
      </c>
    </row>
    <row r="23" spans="1:19">
      <c r="A23" s="18"/>
      <c r="B23" s="19"/>
      <c r="C23" s="20"/>
      <c r="D23" s="21"/>
      <c r="E23" s="21"/>
      <c r="F23" s="21"/>
      <c r="G23" s="21"/>
      <c r="H23" s="21"/>
      <c r="I23" s="21"/>
      <c r="J23" s="21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4">IF(N22&gt;=75, "3", IF(N22&gt;=60, "2", IF(N22&gt;=50, "1", "0")))</f>
        <v>3</v>
      </c>
      <c r="O23" s="11" t="str">
        <f t="shared" si="4"/>
        <v>3</v>
      </c>
      <c r="P23" s="11" t="str">
        <f t="shared" si="4"/>
        <v>3</v>
      </c>
      <c r="Q23" s="11" t="str">
        <f t="shared" si="4"/>
        <v>3</v>
      </c>
      <c r="R23" s="11" t="str">
        <f t="shared" si="4"/>
        <v>3</v>
      </c>
      <c r="S23" s="11" t="str">
        <f t="shared" si="4"/>
        <v>3</v>
      </c>
    </row>
    <row r="24" spans="1:19">
      <c r="A24" s="18"/>
      <c r="B24" s="19"/>
      <c r="C24" s="20"/>
      <c r="D24" s="21"/>
      <c r="E24" s="21"/>
      <c r="F24" s="21"/>
      <c r="G24" s="21"/>
      <c r="H24" s="21"/>
      <c r="I24" s="21"/>
      <c r="J24" s="21"/>
    </row>
    <row r="25" spans="1:19" ht="61.9" customHeight="1">
      <c r="A25" s="18"/>
      <c r="B25" s="19"/>
      <c r="C25" s="20"/>
      <c r="D25" s="21"/>
      <c r="E25" s="21"/>
      <c r="F25" s="21"/>
      <c r="G25" s="21"/>
      <c r="H25" s="21"/>
      <c r="I25" s="21"/>
      <c r="J25" s="21"/>
      <c r="L25" s="31" t="s">
        <v>110</v>
      </c>
      <c r="M25" s="31"/>
      <c r="N25" s="31"/>
      <c r="O25" s="31"/>
      <c r="P25" s="31"/>
      <c r="Q25" s="31"/>
      <c r="R25" s="31"/>
      <c r="S25" s="31"/>
    </row>
    <row r="26" spans="1:19">
      <c r="A26" s="18"/>
      <c r="B26" s="19"/>
      <c r="C26" s="20"/>
      <c r="D26" s="21"/>
      <c r="E26" s="21"/>
      <c r="F26" s="21"/>
      <c r="G26" s="21"/>
      <c r="H26" s="21"/>
      <c r="I26" s="21"/>
      <c r="J26" s="21"/>
    </row>
    <row r="27" spans="1:19">
      <c r="A27" s="18"/>
      <c r="B27" s="19"/>
      <c r="C27" s="20"/>
      <c r="D27" s="21"/>
      <c r="E27" s="21"/>
      <c r="F27" s="21"/>
      <c r="G27" s="21"/>
      <c r="H27" s="21"/>
      <c r="I27" s="21"/>
      <c r="J27" s="21"/>
    </row>
    <row r="28" spans="1:19">
      <c r="A28" s="18"/>
      <c r="B28" s="19"/>
      <c r="C28" s="22"/>
      <c r="D28" s="21"/>
      <c r="E28" s="21"/>
      <c r="F28" s="21"/>
      <c r="G28" s="21"/>
      <c r="H28" s="21"/>
      <c r="I28" s="21"/>
      <c r="J28" s="21"/>
    </row>
    <row r="29" spans="1:19">
      <c r="A29" s="18"/>
      <c r="B29" s="19"/>
      <c r="C29" s="20"/>
      <c r="D29" s="21"/>
      <c r="E29" s="21"/>
      <c r="F29" s="21"/>
      <c r="G29" s="21"/>
      <c r="H29" s="21"/>
      <c r="I29" s="21"/>
      <c r="J29" s="21"/>
    </row>
    <row r="30" spans="1:19">
      <c r="A30" s="18"/>
      <c r="B30" s="19"/>
      <c r="C30" s="20"/>
      <c r="D30" s="21"/>
      <c r="E30" s="21"/>
      <c r="F30" s="21"/>
      <c r="G30" s="21"/>
      <c r="H30" s="21"/>
      <c r="I30" s="21"/>
      <c r="J30" s="21"/>
    </row>
    <row r="31" spans="1:19">
      <c r="A31" s="18"/>
      <c r="B31" s="19"/>
      <c r="C31" s="20"/>
      <c r="D31" s="21"/>
      <c r="E31" s="21"/>
      <c r="F31" s="21"/>
      <c r="G31" s="21"/>
      <c r="H31" s="21"/>
      <c r="I31" s="21"/>
      <c r="J31" s="21"/>
    </row>
    <row r="32" spans="1:19">
      <c r="A32" s="18"/>
      <c r="B32" s="19"/>
      <c r="C32" s="20"/>
      <c r="D32" s="21"/>
      <c r="E32" s="21"/>
      <c r="F32" s="21"/>
      <c r="G32" s="21"/>
      <c r="H32" s="21"/>
      <c r="I32" s="21"/>
      <c r="J32" s="21"/>
    </row>
    <row r="33" spans="1:10">
      <c r="A33" s="18"/>
      <c r="B33" s="19"/>
      <c r="C33" s="20"/>
      <c r="D33" s="21"/>
      <c r="E33" s="21"/>
      <c r="F33" s="21"/>
      <c r="G33" s="21"/>
      <c r="H33" s="21"/>
      <c r="I33" s="21"/>
      <c r="J33" s="21"/>
    </row>
    <row r="34" spans="1:10">
      <c r="A34" s="18"/>
      <c r="B34" s="19"/>
      <c r="C34" s="20"/>
      <c r="D34" s="21"/>
      <c r="E34" s="21"/>
      <c r="F34" s="21"/>
      <c r="G34" s="21"/>
      <c r="H34" s="21"/>
      <c r="I34" s="21"/>
      <c r="J34" s="21"/>
    </row>
    <row r="35" spans="1:10">
      <c r="A35" s="18"/>
      <c r="B35" s="19"/>
      <c r="C35" s="20"/>
      <c r="D35" s="21"/>
      <c r="E35" s="21"/>
      <c r="F35" s="21"/>
      <c r="G35" s="21"/>
      <c r="H35" s="21"/>
      <c r="I35" s="21"/>
      <c r="J35" s="21"/>
    </row>
    <row r="36" spans="1:10">
      <c r="A36" s="18"/>
      <c r="B36" s="19"/>
      <c r="C36" s="20"/>
      <c r="D36" s="21"/>
      <c r="E36" s="21"/>
      <c r="F36" s="21"/>
      <c r="G36" s="21"/>
      <c r="H36" s="21"/>
      <c r="I36" s="21"/>
      <c r="J36" s="21"/>
    </row>
    <row r="37" spans="1:10">
      <c r="A37" s="18"/>
      <c r="B37" s="19"/>
      <c r="C37" s="22"/>
      <c r="D37" s="21"/>
      <c r="E37" s="21"/>
      <c r="F37" s="21"/>
      <c r="G37" s="21"/>
      <c r="H37" s="21"/>
      <c r="I37" s="21"/>
      <c r="J37" s="21"/>
    </row>
    <row r="38" spans="1:10">
      <c r="A38" s="18"/>
      <c r="B38" s="19"/>
      <c r="C38" s="22"/>
      <c r="D38" s="21"/>
      <c r="E38" s="21"/>
      <c r="F38" s="21"/>
      <c r="G38" s="21"/>
      <c r="H38" s="21"/>
      <c r="I38" s="21"/>
      <c r="J38" s="21"/>
    </row>
    <row r="39" spans="1:10">
      <c r="A39" s="18"/>
      <c r="B39" s="19"/>
      <c r="C39" s="20"/>
      <c r="D39" s="21"/>
      <c r="E39" s="21"/>
      <c r="F39" s="21"/>
      <c r="G39" s="21"/>
      <c r="H39" s="21"/>
      <c r="I39" s="21"/>
      <c r="J39" s="21"/>
    </row>
    <row r="40" spans="1:10">
      <c r="A40" s="18"/>
      <c r="B40" s="19"/>
      <c r="C40" s="22"/>
      <c r="D40" s="21"/>
      <c r="E40" s="21"/>
      <c r="F40" s="21"/>
      <c r="G40" s="21"/>
      <c r="H40" s="21"/>
      <c r="I40" s="21"/>
      <c r="J40" s="21"/>
    </row>
    <row r="41" spans="1:10">
      <c r="A41" s="18"/>
      <c r="B41" s="19"/>
      <c r="C41" s="20"/>
      <c r="D41" s="21"/>
      <c r="E41" s="21"/>
      <c r="F41" s="21"/>
      <c r="G41" s="21"/>
      <c r="H41" s="21"/>
      <c r="I41" s="21"/>
      <c r="J41" s="21"/>
    </row>
    <row r="42" spans="1:10">
      <c r="A42" s="18"/>
      <c r="B42" s="19"/>
      <c r="C42" s="20"/>
      <c r="D42" s="21"/>
      <c r="E42" s="21"/>
      <c r="F42" s="21"/>
      <c r="G42" s="21"/>
      <c r="H42" s="21"/>
      <c r="I42" s="21"/>
      <c r="J42" s="21"/>
    </row>
    <row r="43" spans="1:10">
      <c r="A43" s="18"/>
      <c r="B43" s="19"/>
      <c r="C43" s="20"/>
      <c r="D43" s="21"/>
      <c r="E43" s="21"/>
      <c r="F43" s="21"/>
      <c r="G43" s="21"/>
      <c r="H43" s="21"/>
      <c r="I43" s="21"/>
      <c r="J43" s="21"/>
    </row>
    <row r="44" spans="1:10">
      <c r="A44" s="18"/>
      <c r="B44" s="19"/>
      <c r="C44" s="20"/>
      <c r="D44" s="21"/>
      <c r="E44" s="21"/>
      <c r="F44" s="21"/>
      <c r="G44" s="21"/>
      <c r="H44" s="21"/>
      <c r="I44" s="21"/>
      <c r="J44" s="21"/>
    </row>
    <row r="45" spans="1:10">
      <c r="A45" s="18"/>
      <c r="B45" s="19"/>
      <c r="C45" s="20"/>
      <c r="D45" s="21"/>
      <c r="E45" s="21"/>
      <c r="F45" s="21"/>
      <c r="G45" s="21"/>
      <c r="H45" s="21"/>
      <c r="I45" s="21"/>
      <c r="J45" s="21"/>
    </row>
    <row r="46" spans="1:10">
      <c r="A46" s="18"/>
      <c r="B46" s="19"/>
      <c r="C46" s="20"/>
      <c r="D46" s="21"/>
      <c r="E46" s="21"/>
      <c r="F46" s="21"/>
      <c r="G46" s="21"/>
      <c r="H46" s="21"/>
      <c r="I46" s="21"/>
      <c r="J46" s="21"/>
    </row>
    <row r="47" spans="1:10">
      <c r="A47" s="18"/>
      <c r="B47" s="19"/>
      <c r="C47" s="20"/>
      <c r="D47" s="21"/>
      <c r="E47" s="21"/>
      <c r="F47" s="21"/>
      <c r="G47" s="21"/>
      <c r="H47" s="21"/>
      <c r="I47" s="21"/>
      <c r="J47" s="21"/>
    </row>
    <row r="48" spans="1:10">
      <c r="A48" s="18"/>
      <c r="B48" s="19"/>
      <c r="C48" s="20"/>
      <c r="D48" s="21"/>
      <c r="E48" s="21"/>
      <c r="F48" s="21"/>
      <c r="G48" s="21"/>
      <c r="H48" s="21"/>
      <c r="I48" s="21"/>
      <c r="J48" s="21"/>
    </row>
    <row r="49" spans="1:10">
      <c r="A49" s="18"/>
      <c r="B49" s="19"/>
      <c r="C49" s="20"/>
      <c r="D49" s="21"/>
      <c r="E49" s="21"/>
      <c r="F49" s="21"/>
      <c r="G49" s="21"/>
      <c r="H49" s="21"/>
      <c r="I49" s="21"/>
      <c r="J49" s="21"/>
    </row>
    <row r="50" spans="1:10">
      <c r="A50" s="18"/>
      <c r="B50" s="19"/>
      <c r="C50" s="20"/>
      <c r="D50" s="21"/>
      <c r="E50" s="21"/>
      <c r="F50" s="21"/>
      <c r="G50" s="21"/>
      <c r="H50" s="21"/>
      <c r="I50" s="21"/>
      <c r="J50" s="21"/>
    </row>
    <row r="51" spans="1:10">
      <c r="A51" s="18"/>
      <c r="B51" s="19"/>
      <c r="C51" s="20"/>
      <c r="D51" s="21"/>
      <c r="E51" s="21"/>
      <c r="F51" s="21"/>
      <c r="G51" s="21"/>
      <c r="H51" s="21"/>
      <c r="I51" s="21"/>
      <c r="J51" s="21"/>
    </row>
    <row r="52" spans="1:10">
      <c r="A52" s="18"/>
      <c r="B52" s="19"/>
      <c r="C52" s="20"/>
      <c r="D52" s="21"/>
      <c r="E52" s="21"/>
      <c r="F52" s="21"/>
      <c r="G52" s="21"/>
      <c r="H52" s="21"/>
      <c r="I52" s="21"/>
      <c r="J52" s="21"/>
    </row>
    <row r="53" spans="1:10">
      <c r="A53" s="18"/>
      <c r="B53" s="19"/>
      <c r="C53" s="22"/>
      <c r="D53" s="21"/>
      <c r="E53" s="21"/>
      <c r="F53" s="21"/>
      <c r="G53" s="21"/>
      <c r="H53" s="21"/>
      <c r="I53" s="21"/>
      <c r="J53" s="21"/>
    </row>
    <row r="54" spans="1:10">
      <c r="A54" s="18"/>
      <c r="B54" s="19"/>
      <c r="C54" s="20"/>
      <c r="F54" s="21"/>
      <c r="G54" s="21"/>
      <c r="H54" s="21"/>
      <c r="I54" s="21"/>
      <c r="J54" s="21"/>
    </row>
    <row r="55" spans="1:10">
      <c r="A55" s="18"/>
      <c r="B55" s="19"/>
      <c r="C55" s="20"/>
      <c r="F55" s="21"/>
      <c r="G55" s="21"/>
      <c r="H55" s="21"/>
      <c r="I55" s="21"/>
      <c r="J55" s="21"/>
    </row>
    <row r="56" spans="1:10">
      <c r="A56" s="18"/>
      <c r="B56" s="19"/>
      <c r="C56" s="20"/>
      <c r="F56" s="21"/>
      <c r="G56" s="21"/>
      <c r="H56" s="21"/>
      <c r="I56" s="21"/>
      <c r="J56" s="21"/>
    </row>
    <row r="57" spans="1:10">
      <c r="A57" s="18"/>
      <c r="B57" s="19"/>
      <c r="C57" s="20"/>
      <c r="F57" s="21"/>
      <c r="G57" s="21"/>
      <c r="H57" s="21"/>
      <c r="I57" s="21"/>
      <c r="J57" s="21"/>
    </row>
    <row r="58" spans="1:10">
      <c r="A58" s="18"/>
      <c r="B58" s="19"/>
      <c r="C58" s="20"/>
      <c r="F58" s="21"/>
      <c r="G58" s="21"/>
      <c r="H58" s="21"/>
      <c r="I58" s="21"/>
      <c r="J58" s="21"/>
    </row>
    <row r="59" spans="1:10">
      <c r="A59" s="18"/>
      <c r="B59" s="23"/>
    </row>
    <row r="60" spans="1:10">
      <c r="A60" s="18"/>
      <c r="B60" s="23"/>
    </row>
    <row r="61" spans="1:10">
      <c r="A61" s="18"/>
      <c r="B61" s="23"/>
    </row>
    <row r="62" spans="1:10">
      <c r="A62" s="18"/>
      <c r="B62" s="23"/>
    </row>
    <row r="63" spans="1:10">
      <c r="A63" s="18"/>
      <c r="B63" s="23"/>
    </row>
    <row r="64" spans="1:10">
      <c r="A64" s="18"/>
      <c r="B64" s="23"/>
    </row>
    <row r="65" spans="1:2">
      <c r="A65" s="18"/>
      <c r="B65" s="23"/>
    </row>
    <row r="66" spans="1:2">
      <c r="A66" s="18"/>
      <c r="B66" s="23"/>
    </row>
    <row r="67" spans="1:2">
      <c r="A67" s="18"/>
      <c r="B67" s="23"/>
    </row>
    <row r="68" spans="1:2">
      <c r="A68" s="18"/>
      <c r="B68" s="23"/>
    </row>
    <row r="69" spans="1:2">
      <c r="A69" s="18"/>
      <c r="B69" s="23"/>
    </row>
    <row r="70" spans="1:2">
      <c r="A70" s="18"/>
      <c r="B70" s="23"/>
    </row>
    <row r="71" spans="1:2">
      <c r="A71" s="18"/>
      <c r="B71" s="23"/>
    </row>
    <row r="72" spans="1:2">
      <c r="A72" s="18"/>
      <c r="B72" s="23"/>
    </row>
    <row r="73" spans="1:2">
      <c r="A73" s="18"/>
      <c r="B73" s="23"/>
    </row>
    <row r="74" spans="1:2">
      <c r="A74" s="18"/>
      <c r="B74" s="23"/>
    </row>
    <row r="75" spans="1:2">
      <c r="A75" s="18"/>
      <c r="B75" s="23"/>
    </row>
    <row r="76" spans="1:2">
      <c r="A76" s="18"/>
      <c r="B76" s="23"/>
    </row>
    <row r="77" spans="1:2">
      <c r="A77" s="18"/>
      <c r="B77" s="23"/>
    </row>
    <row r="78" spans="1:2">
      <c r="A78" s="18"/>
      <c r="B78" s="23"/>
    </row>
    <row r="79" spans="1:2">
      <c r="A79" s="18"/>
      <c r="B79" s="23"/>
    </row>
    <row r="80" spans="1:2">
      <c r="A80" s="18"/>
      <c r="B80" s="23"/>
    </row>
    <row r="81" spans="1:2">
      <c r="A81" s="18"/>
      <c r="B81" s="23"/>
    </row>
    <row r="82" spans="1:2">
      <c r="A82" s="18"/>
      <c r="B82" s="23"/>
    </row>
    <row r="83" spans="1:2">
      <c r="A83" s="18"/>
      <c r="B83" s="23"/>
    </row>
    <row r="84" spans="1:2">
      <c r="A84" s="18"/>
      <c r="B84" s="23"/>
    </row>
    <row r="85" spans="1:2">
      <c r="A85" s="18"/>
      <c r="B85" s="23"/>
    </row>
    <row r="86" spans="1:2">
      <c r="A86" s="18"/>
      <c r="B86" s="23"/>
    </row>
    <row r="87" spans="1:2">
      <c r="A87" s="18"/>
      <c r="B87" s="23"/>
    </row>
    <row r="88" spans="1:2">
      <c r="A88" s="18"/>
      <c r="B88" s="23"/>
    </row>
    <row r="89" spans="1:2">
      <c r="A89" s="18"/>
      <c r="B89" s="23"/>
    </row>
    <row r="90" spans="1:2">
      <c r="A90" s="18"/>
      <c r="B90" s="23"/>
    </row>
    <row r="91" spans="1:2">
      <c r="A91" s="18"/>
      <c r="B91" s="23"/>
    </row>
    <row r="92" spans="1:2">
      <c r="A92" s="18"/>
      <c r="B92" s="23"/>
    </row>
    <row r="93" spans="1:2">
      <c r="A93" s="18"/>
      <c r="B93" s="23"/>
    </row>
    <row r="94" spans="1:2">
      <c r="A94" s="18"/>
      <c r="B94" s="23"/>
    </row>
    <row r="95" spans="1:2">
      <c r="A95" s="18"/>
      <c r="B95" s="23"/>
    </row>
    <row r="96" spans="1:2">
      <c r="A96" s="18"/>
      <c r="B96" s="23"/>
    </row>
    <row r="97" spans="1:2">
      <c r="A97" s="18"/>
      <c r="B97" s="23"/>
    </row>
    <row r="98" spans="1:2">
      <c r="A98" s="18"/>
      <c r="B98" s="23"/>
    </row>
    <row r="99" spans="1:2">
      <c r="A99" s="18"/>
      <c r="B99" s="23"/>
    </row>
    <row r="100" spans="1:2">
      <c r="A100" s="18"/>
      <c r="B100" s="23"/>
    </row>
    <row r="101" spans="1:2">
      <c r="A101" s="18"/>
      <c r="B101" s="23"/>
    </row>
    <row r="102" spans="1:2">
      <c r="A102" s="18"/>
      <c r="B102" s="23"/>
    </row>
    <row r="103" spans="1:2">
      <c r="A103" s="18"/>
      <c r="B103" s="23"/>
    </row>
    <row r="104" spans="1:2">
      <c r="A104" s="18"/>
      <c r="B104" s="23"/>
    </row>
    <row r="105" spans="1:2">
      <c r="A105" s="18"/>
      <c r="B105" s="23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D8" workbookViewId="0">
      <selection activeCell="L17" sqref="L17"/>
    </sheetView>
  </sheetViews>
  <sheetFormatPr defaultRowHeight="15"/>
  <cols>
    <col min="2" max="2" width="18.7109375" bestFit="1" customWidth="1"/>
    <col min="3" max="3" width="13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45" customHeight="1">
      <c r="A2" s="33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22.9" customHeight="1">
      <c r="A3" s="32" t="s">
        <v>109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>
      <c r="A4" s="34" t="s">
        <v>34</v>
      </c>
      <c r="B4" s="34"/>
      <c r="C4" s="34"/>
      <c r="D4" s="34"/>
      <c r="E4" s="34" t="s">
        <v>30</v>
      </c>
      <c r="F4" s="34"/>
      <c r="G4" s="34"/>
      <c r="H4" s="34"/>
      <c r="I4" s="34"/>
      <c r="J4" s="34"/>
      <c r="L4" s="1"/>
      <c r="M4" s="34" t="s">
        <v>10</v>
      </c>
      <c r="N4" s="34"/>
      <c r="O4" s="34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14" t="s">
        <v>41</v>
      </c>
      <c r="C6" s="14" t="s">
        <v>98</v>
      </c>
      <c r="D6" s="14">
        <v>7.64</v>
      </c>
      <c r="E6" s="14">
        <v>6.8</v>
      </c>
      <c r="F6" s="14">
        <v>7.31</v>
      </c>
      <c r="G6" s="14">
        <v>8.4600000000000009</v>
      </c>
      <c r="H6" s="14">
        <v>10</v>
      </c>
      <c r="I6" s="14">
        <v>9.5</v>
      </c>
      <c r="J6" s="14">
        <v>8.35</v>
      </c>
      <c r="L6" s="4">
        <v>1</v>
      </c>
      <c r="M6" s="3">
        <f>COUNTIFS($D$6:$D$105, "&lt;10.01", $D$6:$D$105, "&gt;7.99")</f>
        <v>6</v>
      </c>
      <c r="N6" s="7">
        <f>COUNTIFS($D$6:$D$105, "&lt;8.0", $D$6:$D$105, "&gt;5.99")</f>
        <v>5</v>
      </c>
      <c r="O6" s="3">
        <f>COUNTIF($D$6:$D$105, "&lt;6")</f>
        <v>0</v>
      </c>
      <c r="P6" s="1">
        <f>M6+N6+O6</f>
        <v>11</v>
      </c>
    </row>
    <row r="7" spans="1:16">
      <c r="A7" s="3">
        <v>2</v>
      </c>
      <c r="B7" s="14" t="s">
        <v>42</v>
      </c>
      <c r="C7" s="14" t="s">
        <v>99</v>
      </c>
      <c r="D7" s="14">
        <v>8.36</v>
      </c>
      <c r="E7" s="14">
        <v>8.1</v>
      </c>
      <c r="F7" s="14">
        <v>6.54</v>
      </c>
      <c r="G7" s="14">
        <v>9.69</v>
      </c>
      <c r="H7" s="14">
        <v>10</v>
      </c>
      <c r="I7" s="14">
        <v>10</v>
      </c>
      <c r="J7" s="14">
        <v>8.7899999999999991</v>
      </c>
      <c r="L7" s="5">
        <v>2</v>
      </c>
      <c r="M7" s="7">
        <f>COUNTIFS($E$6:$E$105, "&lt;10.01", $E$6:$E$105, "&gt;7.99")</f>
        <v>8</v>
      </c>
      <c r="N7" s="3">
        <f>COUNTIFS($E$6:$E$105, "&lt;8.0", $E$6:$E$105, "&gt;5.99")</f>
        <v>3</v>
      </c>
      <c r="O7" s="3">
        <f>COUNTIF($E$6:$E$105, "&lt;6")</f>
        <v>0</v>
      </c>
      <c r="P7" s="1">
        <f t="shared" ref="P7:P12" si="0">M7+N7+O7</f>
        <v>11</v>
      </c>
    </row>
    <row r="8" spans="1:16">
      <c r="A8" s="3">
        <v>3</v>
      </c>
      <c r="B8" s="14" t="s">
        <v>43</v>
      </c>
      <c r="C8" s="14" t="s">
        <v>100</v>
      </c>
      <c r="D8" s="14">
        <v>9.18</v>
      </c>
      <c r="E8" s="14">
        <v>9.1999999999999993</v>
      </c>
      <c r="F8" s="14">
        <v>9.31</v>
      </c>
      <c r="G8" s="14">
        <v>10</v>
      </c>
      <c r="H8" s="14">
        <v>10</v>
      </c>
      <c r="I8" s="14">
        <v>10</v>
      </c>
      <c r="J8" s="14">
        <v>9.6300000000000008</v>
      </c>
      <c r="L8" s="5">
        <v>3</v>
      </c>
      <c r="M8" s="3">
        <f>COUNTIFS($F$6:$F$105, "&lt;10.01", $F$6:$F$105, "&gt;7.99")</f>
        <v>4</v>
      </c>
      <c r="N8" s="3">
        <f>COUNTIFS($F$6:$F$105, "&lt;8.0", $F$6:$F$105, "&gt;5.99")</f>
        <v>7</v>
      </c>
      <c r="O8" s="3">
        <f>COUNTIF($F$6:$F$105, "&lt;6")</f>
        <v>0</v>
      </c>
      <c r="P8" s="1">
        <f t="shared" si="0"/>
        <v>11</v>
      </c>
    </row>
    <row r="9" spans="1:16">
      <c r="A9" s="3">
        <v>4</v>
      </c>
      <c r="B9" s="14" t="s">
        <v>44</v>
      </c>
      <c r="C9" s="14" t="s">
        <v>101</v>
      </c>
      <c r="D9" s="14">
        <v>8.36</v>
      </c>
      <c r="E9" s="14">
        <v>8.6</v>
      </c>
      <c r="F9" s="14">
        <v>7.69</v>
      </c>
      <c r="G9" s="14">
        <v>9.4600000000000009</v>
      </c>
      <c r="H9" s="14">
        <v>10</v>
      </c>
      <c r="I9" s="14">
        <v>10</v>
      </c>
      <c r="J9" s="14">
        <v>9.0299999999999994</v>
      </c>
      <c r="L9" s="5">
        <v>4</v>
      </c>
      <c r="M9" s="3">
        <f>COUNTIFS($G$6:$G$105, "&lt;10.01", $G$6:$G$105, "&gt;7.99")</f>
        <v>11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11</v>
      </c>
    </row>
    <row r="10" spans="1:16">
      <c r="A10" s="3">
        <v>5</v>
      </c>
      <c r="B10" s="14" t="s">
        <v>45</v>
      </c>
      <c r="C10" s="14" t="s">
        <v>102</v>
      </c>
      <c r="D10" s="14">
        <v>8.64</v>
      </c>
      <c r="E10" s="14">
        <v>9</v>
      </c>
      <c r="F10" s="14">
        <v>9.31</v>
      </c>
      <c r="G10" s="14">
        <v>10</v>
      </c>
      <c r="H10" s="14">
        <v>10</v>
      </c>
      <c r="I10" s="14">
        <v>10</v>
      </c>
      <c r="J10" s="14">
        <v>9.52</v>
      </c>
      <c r="L10" s="5">
        <v>5</v>
      </c>
      <c r="M10" s="3">
        <f>COUNTIFS($H$6:$H$105, "&lt;10.01", $H$6:$H$105, "&gt;7.99")</f>
        <v>11</v>
      </c>
      <c r="N10" s="3">
        <f>COUNTIFS($H$6:$H$105, "&lt;8.00", $H$6:$H$105, "&gt;5.99")</f>
        <v>0</v>
      </c>
      <c r="O10" s="3">
        <f>COUNTIF($H$6:$H$105, "&lt;6")</f>
        <v>0</v>
      </c>
      <c r="P10" s="1">
        <f t="shared" si="0"/>
        <v>11</v>
      </c>
    </row>
    <row r="11" spans="1:16">
      <c r="A11" s="3">
        <v>6</v>
      </c>
      <c r="B11" s="14" t="s">
        <v>46</v>
      </c>
      <c r="C11" s="14" t="s">
        <v>103</v>
      </c>
      <c r="D11" s="14">
        <v>8.64</v>
      </c>
      <c r="E11" s="14">
        <v>9.3000000000000007</v>
      </c>
      <c r="F11" s="14">
        <v>7.23</v>
      </c>
      <c r="G11" s="14">
        <v>9.77</v>
      </c>
      <c r="H11" s="14">
        <v>10</v>
      </c>
      <c r="I11" s="14">
        <v>10</v>
      </c>
      <c r="J11" s="14">
        <v>9.14</v>
      </c>
      <c r="L11" s="5">
        <v>6</v>
      </c>
      <c r="M11" s="3">
        <f>COUNTIFS($I$6:$I$105, "&lt;10.01", $I$6:$I$105, "&gt;7.99")</f>
        <v>11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11</v>
      </c>
    </row>
    <row r="12" spans="1:16">
      <c r="A12" s="3">
        <v>7</v>
      </c>
      <c r="B12" s="14" t="s">
        <v>47</v>
      </c>
      <c r="C12" s="14" t="s">
        <v>104</v>
      </c>
      <c r="D12" s="14">
        <v>7.55</v>
      </c>
      <c r="E12" s="14">
        <v>8.4</v>
      </c>
      <c r="F12" s="14">
        <v>8.3800000000000008</v>
      </c>
      <c r="G12" s="14">
        <v>9.23</v>
      </c>
      <c r="H12" s="14">
        <v>10</v>
      </c>
      <c r="I12" s="14">
        <v>10</v>
      </c>
      <c r="J12" s="14">
        <v>8.9600000000000009</v>
      </c>
      <c r="L12" s="6" t="s">
        <v>9</v>
      </c>
      <c r="M12" s="1">
        <f>COUNTIFS($J$6:$J$105, "&lt;10.01", $J$6:$J$105, "&gt;7.99")</f>
        <v>11</v>
      </c>
      <c r="N12" s="1">
        <f>COUNTIFS($J$6:$J$105, "&lt;8.0", $J$6:$J$105, "&gt;5.99")</f>
        <v>0</v>
      </c>
      <c r="O12" s="1">
        <f>COUNTIF($J$6:$J$105, "&lt;6")</f>
        <v>0</v>
      </c>
      <c r="P12" s="1">
        <f t="shared" si="0"/>
        <v>11</v>
      </c>
    </row>
    <row r="13" spans="1:16">
      <c r="A13" s="3">
        <v>8</v>
      </c>
      <c r="B13" s="14" t="s">
        <v>48</v>
      </c>
      <c r="C13" s="14" t="s">
        <v>105</v>
      </c>
      <c r="D13" s="14">
        <v>7.27</v>
      </c>
      <c r="E13" s="14">
        <v>7.8</v>
      </c>
      <c r="F13" s="14">
        <v>6.69</v>
      </c>
      <c r="G13" s="14">
        <v>8.69</v>
      </c>
      <c r="H13" s="14">
        <v>10</v>
      </c>
      <c r="I13" s="14">
        <v>10</v>
      </c>
      <c r="J13" s="14">
        <v>8.42</v>
      </c>
    </row>
    <row r="14" spans="1:16">
      <c r="A14" s="3">
        <v>9</v>
      </c>
      <c r="B14" s="14" t="s">
        <v>49</v>
      </c>
      <c r="C14" s="14" t="s">
        <v>106</v>
      </c>
      <c r="D14" s="14">
        <v>8.91</v>
      </c>
      <c r="E14" s="14">
        <v>8.4</v>
      </c>
      <c r="F14" s="14">
        <v>8.6199999999999992</v>
      </c>
      <c r="G14" s="14">
        <v>9.4600000000000009</v>
      </c>
      <c r="H14" s="14">
        <v>10</v>
      </c>
      <c r="I14" s="14">
        <v>10</v>
      </c>
      <c r="J14" s="14">
        <v>9.25</v>
      </c>
    </row>
    <row r="15" spans="1:16">
      <c r="A15" s="15">
        <v>10</v>
      </c>
      <c r="B15" s="16" t="s">
        <v>50</v>
      </c>
      <c r="C15" s="16" t="s">
        <v>107</v>
      </c>
      <c r="D15" s="14">
        <v>7.55</v>
      </c>
      <c r="E15" s="14">
        <v>7.7</v>
      </c>
      <c r="F15" s="14">
        <v>6.08</v>
      </c>
      <c r="G15" s="14">
        <v>9</v>
      </c>
      <c r="H15" s="14">
        <v>10</v>
      </c>
      <c r="I15" s="14">
        <v>10</v>
      </c>
      <c r="J15" s="14">
        <v>8.39</v>
      </c>
    </row>
    <row r="16" spans="1:16">
      <c r="A16" s="3">
        <v>11</v>
      </c>
      <c r="B16" s="14" t="s">
        <v>51</v>
      </c>
      <c r="C16" s="14" t="s">
        <v>108</v>
      </c>
      <c r="D16" s="14">
        <v>7.29</v>
      </c>
      <c r="E16" s="14">
        <v>8.1</v>
      </c>
      <c r="F16" s="14">
        <v>7</v>
      </c>
      <c r="G16" s="14">
        <v>8.69</v>
      </c>
      <c r="H16" s="14">
        <v>10</v>
      </c>
      <c r="I16" s="14">
        <v>10</v>
      </c>
      <c r="J16" s="14">
        <v>8.35</v>
      </c>
    </row>
    <row r="17" spans="1:19" ht="75">
      <c r="A17" s="18"/>
      <c r="B17" s="19"/>
      <c r="C17" s="20"/>
      <c r="D17" s="21"/>
      <c r="E17" s="21"/>
      <c r="F17" s="21"/>
      <c r="G17" s="21"/>
      <c r="H17" s="21"/>
      <c r="I17" s="21"/>
      <c r="J17" s="21"/>
      <c r="L17" s="8" t="s">
        <v>132</v>
      </c>
      <c r="M17" s="30" t="s">
        <v>15</v>
      </c>
      <c r="N17" s="30"/>
      <c r="O17" s="30"/>
      <c r="P17" s="30"/>
      <c r="Q17" s="30"/>
      <c r="R17" s="30"/>
      <c r="S17" s="2" t="s">
        <v>16</v>
      </c>
    </row>
    <row r="18" spans="1:19">
      <c r="A18" s="18"/>
      <c r="B18" s="19"/>
      <c r="C18" s="20"/>
      <c r="D18" s="21"/>
      <c r="E18" s="21"/>
      <c r="F18" s="21"/>
      <c r="G18" s="21"/>
      <c r="H18" s="21"/>
      <c r="I18" s="21"/>
      <c r="J18" s="21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18"/>
      <c r="B19" s="19"/>
      <c r="C19" s="20"/>
      <c r="D19" s="21"/>
      <c r="E19" s="21"/>
      <c r="F19" s="21"/>
      <c r="G19" s="21"/>
      <c r="H19" s="21"/>
      <c r="I19" s="21"/>
      <c r="J19" s="21"/>
      <c r="L19" s="1" t="s">
        <v>18</v>
      </c>
      <c r="M19" s="29" t="s">
        <v>77</v>
      </c>
      <c r="N19" s="29" t="s">
        <v>78</v>
      </c>
      <c r="O19" s="29" t="s">
        <v>79</v>
      </c>
      <c r="P19" s="29" t="s">
        <v>80</v>
      </c>
      <c r="Q19" s="29" t="s">
        <v>81</v>
      </c>
      <c r="R19" s="29" t="s">
        <v>82</v>
      </c>
      <c r="S19" s="29" t="s">
        <v>83</v>
      </c>
    </row>
    <row r="20" spans="1:19">
      <c r="A20" s="18"/>
      <c r="B20" s="19"/>
      <c r="C20" s="20"/>
      <c r="D20" s="21"/>
      <c r="E20" s="21"/>
      <c r="F20" s="21"/>
      <c r="G20" s="21"/>
      <c r="H20" s="21"/>
      <c r="I20" s="21"/>
      <c r="J20" s="21"/>
      <c r="L20" s="9" t="s">
        <v>19</v>
      </c>
      <c r="M20" s="1">
        <f>P6</f>
        <v>11</v>
      </c>
      <c r="N20" s="1">
        <f>P7</f>
        <v>11</v>
      </c>
      <c r="O20" s="1">
        <f>P8</f>
        <v>11</v>
      </c>
      <c r="P20" s="1">
        <f>P9</f>
        <v>11</v>
      </c>
      <c r="Q20" s="1">
        <f>P10</f>
        <v>11</v>
      </c>
      <c r="R20" s="1">
        <f>P11</f>
        <v>11</v>
      </c>
      <c r="S20" s="13">
        <f>P12</f>
        <v>11</v>
      </c>
    </row>
    <row r="21" spans="1:19">
      <c r="A21" s="18"/>
      <c r="B21" s="19"/>
      <c r="C21" s="20"/>
      <c r="D21" s="21"/>
      <c r="E21" s="21"/>
      <c r="F21" s="21"/>
      <c r="G21" s="21"/>
      <c r="H21" s="21"/>
      <c r="I21" s="21"/>
      <c r="J21" s="21"/>
      <c r="L21" s="9" t="s">
        <v>20</v>
      </c>
      <c r="M21" s="1">
        <f>M6+N6</f>
        <v>11</v>
      </c>
      <c r="N21" s="1">
        <f>M7+N7</f>
        <v>11</v>
      </c>
      <c r="O21" s="1">
        <f>M8+N8</f>
        <v>11</v>
      </c>
      <c r="P21" s="1">
        <f>M9+N9</f>
        <v>11</v>
      </c>
      <c r="Q21" s="1">
        <f>M10+N10</f>
        <v>11</v>
      </c>
      <c r="R21" s="1">
        <f>M11+N11</f>
        <v>11</v>
      </c>
      <c r="S21" s="1">
        <f>M12+N12</f>
        <v>11</v>
      </c>
    </row>
    <row r="22" spans="1:19">
      <c r="A22" s="18"/>
      <c r="B22" s="19"/>
      <c r="C22" s="20"/>
      <c r="D22" s="21"/>
      <c r="E22" s="21"/>
      <c r="F22" s="21"/>
      <c r="G22" s="21"/>
      <c r="H22" s="21"/>
      <c r="I22" s="21"/>
      <c r="J22" s="21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>
      <c r="A23" s="18"/>
      <c r="B23" s="19"/>
      <c r="C23" s="20"/>
      <c r="D23" s="21"/>
      <c r="E23" s="21"/>
      <c r="F23" s="21"/>
      <c r="G23" s="21"/>
      <c r="H23" s="21"/>
      <c r="I23" s="21"/>
      <c r="J23" s="21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18"/>
      <c r="B24" s="19"/>
      <c r="C24" s="20"/>
      <c r="D24" s="21"/>
      <c r="E24" s="21"/>
      <c r="F24" s="21"/>
      <c r="G24" s="21"/>
      <c r="H24" s="21"/>
      <c r="I24" s="21"/>
      <c r="J24" s="21"/>
    </row>
    <row r="25" spans="1:19" ht="61.9" customHeight="1">
      <c r="A25" s="18"/>
      <c r="B25" s="19"/>
      <c r="C25" s="20"/>
      <c r="D25" s="21"/>
      <c r="E25" s="21"/>
      <c r="F25" s="21"/>
      <c r="G25" s="21"/>
      <c r="H25" s="21"/>
      <c r="I25" s="21"/>
      <c r="J25" s="21"/>
      <c r="L25" s="31" t="s">
        <v>110</v>
      </c>
      <c r="M25" s="31"/>
      <c r="N25" s="31"/>
      <c r="O25" s="31"/>
      <c r="P25" s="31"/>
      <c r="Q25" s="31"/>
      <c r="R25" s="31"/>
      <c r="S25" s="31"/>
    </row>
    <row r="26" spans="1:19">
      <c r="A26" s="18"/>
      <c r="B26" s="19"/>
      <c r="C26" s="20"/>
      <c r="D26" s="21"/>
      <c r="E26" s="21"/>
      <c r="F26" s="21"/>
      <c r="G26" s="21"/>
      <c r="H26" s="21"/>
      <c r="I26" s="21"/>
      <c r="J26" s="21"/>
    </row>
    <row r="27" spans="1:19">
      <c r="A27" s="18"/>
      <c r="B27" s="19"/>
      <c r="C27" s="20"/>
      <c r="D27" s="21"/>
      <c r="E27" s="21"/>
      <c r="F27" s="21"/>
      <c r="G27" s="21"/>
      <c r="H27" s="21"/>
      <c r="I27" s="21"/>
      <c r="J27" s="21"/>
    </row>
    <row r="28" spans="1:19">
      <c r="A28" s="18"/>
      <c r="B28" s="19"/>
      <c r="C28" s="22"/>
      <c r="D28" s="21"/>
      <c r="E28" s="21"/>
      <c r="F28" s="21"/>
      <c r="G28" s="21"/>
      <c r="H28" s="21"/>
      <c r="I28" s="21"/>
      <c r="J28" s="21"/>
    </row>
    <row r="29" spans="1:19">
      <c r="A29" s="18"/>
      <c r="B29" s="19"/>
      <c r="C29" s="20"/>
      <c r="D29" s="21"/>
      <c r="E29" s="21"/>
      <c r="F29" s="21"/>
      <c r="G29" s="21"/>
      <c r="H29" s="21"/>
      <c r="I29" s="21"/>
      <c r="J29" s="21"/>
    </row>
    <row r="30" spans="1:19">
      <c r="A30" s="18"/>
      <c r="B30" s="19"/>
      <c r="C30" s="20"/>
      <c r="D30" s="21"/>
      <c r="E30" s="21"/>
      <c r="F30" s="21"/>
      <c r="G30" s="21"/>
      <c r="H30" s="21"/>
      <c r="I30" s="21"/>
      <c r="J30" s="21"/>
    </row>
    <row r="31" spans="1:19">
      <c r="A31" s="18"/>
      <c r="B31" s="19"/>
      <c r="C31" s="20"/>
      <c r="D31" s="21"/>
      <c r="E31" s="21"/>
      <c r="F31" s="21"/>
      <c r="G31" s="21"/>
      <c r="H31" s="21"/>
      <c r="I31" s="21"/>
      <c r="J31" s="21"/>
    </row>
    <row r="32" spans="1:19">
      <c r="A32" s="18"/>
      <c r="B32" s="19"/>
      <c r="C32" s="20"/>
      <c r="D32" s="21"/>
      <c r="E32" s="21"/>
      <c r="F32" s="21"/>
      <c r="G32" s="21"/>
      <c r="H32" s="21"/>
      <c r="I32" s="21"/>
      <c r="J32" s="21"/>
    </row>
    <row r="33" spans="1:10">
      <c r="A33" s="18"/>
      <c r="B33" s="19"/>
      <c r="C33" s="20"/>
      <c r="D33" s="21"/>
      <c r="E33" s="21"/>
      <c r="F33" s="21"/>
      <c r="G33" s="21"/>
      <c r="H33" s="21"/>
      <c r="I33" s="21"/>
      <c r="J33" s="21"/>
    </row>
    <row r="34" spans="1:10">
      <c r="A34" s="18"/>
      <c r="B34" s="19"/>
      <c r="C34" s="20"/>
      <c r="D34" s="21"/>
      <c r="E34" s="21"/>
      <c r="F34" s="21"/>
      <c r="G34" s="21"/>
      <c r="H34" s="21"/>
      <c r="I34" s="21"/>
      <c r="J34" s="21"/>
    </row>
    <row r="35" spans="1:10">
      <c r="A35" s="18"/>
      <c r="B35" s="19"/>
      <c r="C35" s="20"/>
      <c r="D35" s="21"/>
      <c r="E35" s="21"/>
      <c r="F35" s="21"/>
      <c r="G35" s="21"/>
      <c r="H35" s="21"/>
      <c r="I35" s="21"/>
      <c r="J35" s="21"/>
    </row>
    <row r="36" spans="1:10">
      <c r="A36" s="18"/>
      <c r="B36" s="19"/>
      <c r="C36" s="20"/>
      <c r="D36" s="21"/>
      <c r="E36" s="21"/>
      <c r="F36" s="21"/>
      <c r="G36" s="21"/>
      <c r="H36" s="21"/>
      <c r="I36" s="21"/>
      <c r="J36" s="21"/>
    </row>
    <row r="37" spans="1:10">
      <c r="A37" s="18"/>
      <c r="B37" s="19"/>
      <c r="C37" s="22"/>
      <c r="D37" s="21"/>
      <c r="E37" s="21"/>
      <c r="F37" s="21"/>
      <c r="G37" s="21"/>
      <c r="H37" s="21"/>
      <c r="I37" s="21"/>
      <c r="J37" s="21"/>
    </row>
    <row r="38" spans="1:10">
      <c r="A38" s="18"/>
      <c r="B38" s="19"/>
      <c r="C38" s="22"/>
      <c r="D38" s="21"/>
      <c r="E38" s="21"/>
      <c r="F38" s="21"/>
      <c r="G38" s="21"/>
      <c r="H38" s="21"/>
      <c r="I38" s="21"/>
      <c r="J38" s="21"/>
    </row>
    <row r="39" spans="1:10">
      <c r="A39" s="18"/>
      <c r="B39" s="19"/>
      <c r="C39" s="20"/>
      <c r="D39" s="21"/>
      <c r="E39" s="21"/>
      <c r="F39" s="21"/>
      <c r="G39" s="21"/>
      <c r="H39" s="21"/>
      <c r="I39" s="21"/>
      <c r="J39" s="21"/>
    </row>
    <row r="40" spans="1:10">
      <c r="A40" s="18"/>
      <c r="B40" s="19"/>
      <c r="C40" s="22"/>
      <c r="D40" s="21"/>
      <c r="E40" s="21"/>
      <c r="F40" s="21"/>
      <c r="G40" s="21"/>
      <c r="H40" s="21"/>
      <c r="I40" s="21"/>
      <c r="J40" s="21"/>
    </row>
    <row r="41" spans="1:10">
      <c r="A41" s="18"/>
      <c r="B41" s="19"/>
      <c r="C41" s="20"/>
      <c r="D41" s="21"/>
      <c r="E41" s="21"/>
      <c r="F41" s="21"/>
      <c r="G41" s="21"/>
      <c r="H41" s="21"/>
      <c r="I41" s="21"/>
      <c r="J41" s="21"/>
    </row>
    <row r="42" spans="1:10">
      <c r="A42" s="18"/>
      <c r="B42" s="19"/>
      <c r="C42" s="20"/>
      <c r="D42" s="21"/>
      <c r="E42" s="21"/>
      <c r="F42" s="21"/>
      <c r="G42" s="21"/>
      <c r="H42" s="21"/>
      <c r="I42" s="21"/>
      <c r="J42" s="21"/>
    </row>
    <row r="43" spans="1:10">
      <c r="A43" s="18"/>
      <c r="B43" s="19"/>
      <c r="C43" s="20"/>
      <c r="D43" s="21"/>
      <c r="E43" s="21"/>
      <c r="F43" s="21"/>
      <c r="G43" s="21"/>
      <c r="H43" s="21"/>
      <c r="I43" s="21"/>
      <c r="J43" s="21"/>
    </row>
    <row r="44" spans="1:10">
      <c r="A44" s="18"/>
      <c r="B44" s="19"/>
      <c r="C44" s="20"/>
      <c r="D44" s="21"/>
      <c r="E44" s="21"/>
      <c r="F44" s="21"/>
      <c r="G44" s="21"/>
      <c r="H44" s="21"/>
      <c r="I44" s="21"/>
      <c r="J44" s="21"/>
    </row>
    <row r="45" spans="1:10">
      <c r="A45" s="18"/>
      <c r="B45" s="19"/>
      <c r="C45" s="20"/>
      <c r="D45" s="21"/>
      <c r="E45" s="21"/>
      <c r="F45" s="21"/>
      <c r="G45" s="21"/>
      <c r="H45" s="21"/>
      <c r="I45" s="21"/>
      <c r="J45" s="21"/>
    </row>
    <row r="46" spans="1:10">
      <c r="A46" s="18"/>
      <c r="B46" s="19"/>
      <c r="C46" s="20"/>
      <c r="D46" s="21"/>
      <c r="E46" s="21"/>
      <c r="F46" s="21"/>
      <c r="G46" s="21"/>
      <c r="H46" s="21"/>
      <c r="I46" s="21"/>
      <c r="J46" s="21"/>
    </row>
    <row r="47" spans="1:10">
      <c r="A47" s="18"/>
      <c r="B47" s="19"/>
      <c r="C47" s="20"/>
      <c r="D47" s="21"/>
      <c r="E47" s="21"/>
      <c r="F47" s="21"/>
      <c r="G47" s="21"/>
      <c r="H47" s="21"/>
      <c r="I47" s="21"/>
      <c r="J47" s="21"/>
    </row>
    <row r="48" spans="1:10">
      <c r="A48" s="18"/>
      <c r="B48" s="19"/>
      <c r="C48" s="20"/>
      <c r="D48" s="21"/>
      <c r="E48" s="21"/>
      <c r="F48" s="21"/>
      <c r="G48" s="21"/>
      <c r="H48" s="21"/>
      <c r="I48" s="21"/>
      <c r="J48" s="21"/>
    </row>
    <row r="49" spans="1:10">
      <c r="A49" s="18"/>
      <c r="B49" s="19"/>
      <c r="C49" s="20"/>
      <c r="D49" s="21"/>
      <c r="E49" s="21"/>
      <c r="F49" s="21"/>
      <c r="G49" s="21"/>
      <c r="H49" s="21"/>
      <c r="I49" s="21"/>
      <c r="J49" s="21"/>
    </row>
    <row r="50" spans="1:10">
      <c r="A50" s="18"/>
      <c r="B50" s="19"/>
      <c r="C50" s="20"/>
      <c r="D50" s="21"/>
      <c r="E50" s="21"/>
      <c r="F50" s="21"/>
      <c r="G50" s="21"/>
      <c r="H50" s="21"/>
      <c r="I50" s="21"/>
      <c r="J50" s="21"/>
    </row>
    <row r="51" spans="1:10">
      <c r="A51" s="18"/>
      <c r="B51" s="19"/>
      <c r="C51" s="20"/>
      <c r="D51" s="21"/>
      <c r="E51" s="21"/>
      <c r="F51" s="21"/>
      <c r="G51" s="21"/>
      <c r="H51" s="21"/>
      <c r="I51" s="21"/>
      <c r="J51" s="21"/>
    </row>
    <row r="52" spans="1:10">
      <c r="A52" s="18"/>
      <c r="B52" s="19"/>
      <c r="C52" s="20"/>
      <c r="D52" s="21"/>
      <c r="E52" s="21"/>
      <c r="F52" s="21"/>
      <c r="G52" s="21"/>
      <c r="H52" s="21"/>
      <c r="I52" s="21"/>
      <c r="J52" s="21"/>
    </row>
    <row r="53" spans="1:10">
      <c r="A53" s="18"/>
      <c r="B53" s="19"/>
      <c r="C53" s="22"/>
      <c r="D53" s="21"/>
      <c r="E53" s="21"/>
      <c r="F53" s="21"/>
      <c r="G53" s="21"/>
      <c r="H53" s="21"/>
      <c r="I53" s="21"/>
      <c r="J53" s="21"/>
    </row>
    <row r="54" spans="1:10">
      <c r="A54" s="18"/>
      <c r="B54" s="19"/>
      <c r="C54" s="20"/>
      <c r="F54" s="21"/>
      <c r="G54" s="21"/>
      <c r="H54" s="21"/>
      <c r="I54" s="21"/>
      <c r="J54" s="21"/>
    </row>
    <row r="55" spans="1:10">
      <c r="A55" s="18"/>
      <c r="B55" s="19"/>
      <c r="C55" s="20"/>
      <c r="F55" s="21"/>
      <c r="G55" s="21"/>
      <c r="H55" s="21"/>
      <c r="I55" s="21"/>
      <c r="J55" s="21"/>
    </row>
    <row r="56" spans="1:10">
      <c r="A56" s="18"/>
      <c r="B56" s="19"/>
      <c r="C56" s="20"/>
      <c r="F56" s="21"/>
      <c r="G56" s="21"/>
      <c r="H56" s="21"/>
      <c r="I56" s="21"/>
      <c r="J56" s="21"/>
    </row>
    <row r="57" spans="1:10">
      <c r="A57" s="18"/>
      <c r="B57" s="19"/>
      <c r="C57" s="20"/>
      <c r="F57" s="21"/>
      <c r="G57" s="21"/>
      <c r="H57" s="21"/>
      <c r="I57" s="21"/>
      <c r="J57" s="21"/>
    </row>
    <row r="58" spans="1:10">
      <c r="A58" s="18"/>
      <c r="B58" s="19"/>
      <c r="C58" s="20"/>
      <c r="F58" s="21"/>
      <c r="G58" s="21"/>
      <c r="H58" s="21"/>
      <c r="I58" s="21"/>
      <c r="J58" s="21"/>
    </row>
    <row r="59" spans="1:10">
      <c r="A59" s="18"/>
      <c r="B59" s="23"/>
    </row>
    <row r="60" spans="1:10">
      <c r="A60" s="18"/>
      <c r="B60" s="23"/>
    </row>
    <row r="61" spans="1:10">
      <c r="A61" s="18"/>
      <c r="B61" s="23"/>
    </row>
    <row r="62" spans="1:10">
      <c r="A62" s="18"/>
      <c r="B62" s="23"/>
    </row>
    <row r="63" spans="1:10">
      <c r="A63" s="18"/>
      <c r="B63" s="23"/>
    </row>
    <row r="64" spans="1:10">
      <c r="A64" s="18"/>
      <c r="B64" s="23"/>
    </row>
    <row r="65" spans="1:2">
      <c r="A65" s="18"/>
      <c r="B65" s="23"/>
    </row>
    <row r="66" spans="1:2">
      <c r="A66" s="18"/>
      <c r="B66" s="23"/>
    </row>
    <row r="67" spans="1:2">
      <c r="A67" s="18"/>
      <c r="B67" s="23"/>
    </row>
    <row r="68" spans="1:2">
      <c r="A68" s="18"/>
      <c r="B68" s="23"/>
    </row>
    <row r="69" spans="1:2">
      <c r="A69" s="18"/>
      <c r="B69" s="23"/>
    </row>
    <row r="70" spans="1:2">
      <c r="A70" s="18"/>
      <c r="B70" s="23"/>
    </row>
    <row r="71" spans="1:2">
      <c r="A71" s="18"/>
      <c r="B71" s="23"/>
    </row>
    <row r="72" spans="1:2">
      <c r="A72" s="18"/>
      <c r="B72" s="23"/>
    </row>
    <row r="73" spans="1:2">
      <c r="A73" s="18"/>
      <c r="B73" s="23"/>
    </row>
    <row r="74" spans="1:2">
      <c r="A74" s="18"/>
      <c r="B74" s="23"/>
    </row>
    <row r="75" spans="1:2">
      <c r="A75" s="18"/>
      <c r="B75" s="23"/>
    </row>
    <row r="76" spans="1:2">
      <c r="A76" s="18"/>
      <c r="B76" s="23"/>
    </row>
    <row r="77" spans="1:2">
      <c r="A77" s="18"/>
      <c r="B77" s="23"/>
    </row>
    <row r="78" spans="1:2">
      <c r="A78" s="18"/>
      <c r="B78" s="23"/>
    </row>
    <row r="79" spans="1:2">
      <c r="A79" s="18"/>
      <c r="B79" s="23"/>
    </row>
    <row r="80" spans="1:2">
      <c r="A80" s="18"/>
      <c r="B80" s="23"/>
    </row>
    <row r="81" spans="1:2">
      <c r="A81" s="18"/>
      <c r="B81" s="23"/>
    </row>
    <row r="82" spans="1:2">
      <c r="A82" s="18"/>
      <c r="B82" s="23"/>
    </row>
    <row r="83" spans="1:2">
      <c r="A83" s="18"/>
      <c r="B83" s="23"/>
    </row>
    <row r="84" spans="1:2">
      <c r="A84" s="18"/>
      <c r="B84" s="23"/>
    </row>
    <row r="85" spans="1:2">
      <c r="A85" s="18"/>
      <c r="B85" s="23"/>
    </row>
    <row r="86" spans="1:2">
      <c r="A86" s="18"/>
      <c r="B86" s="23"/>
    </row>
    <row r="87" spans="1:2">
      <c r="A87" s="18"/>
      <c r="B87" s="23"/>
    </row>
    <row r="88" spans="1:2">
      <c r="A88" s="18"/>
      <c r="B88" s="23"/>
    </row>
    <row r="89" spans="1:2">
      <c r="A89" s="18"/>
      <c r="B89" s="23"/>
    </row>
    <row r="90" spans="1:2">
      <c r="A90" s="18"/>
      <c r="B90" s="23"/>
    </row>
    <row r="91" spans="1:2">
      <c r="A91" s="18"/>
      <c r="B91" s="23"/>
    </row>
    <row r="92" spans="1:2">
      <c r="A92" s="18"/>
      <c r="B92" s="23"/>
    </row>
    <row r="93" spans="1:2">
      <c r="A93" s="18"/>
      <c r="B93" s="23"/>
    </row>
    <row r="94" spans="1:2">
      <c r="A94" s="18"/>
      <c r="B94" s="23"/>
    </row>
    <row r="95" spans="1:2">
      <c r="A95" s="18"/>
      <c r="B95" s="23"/>
    </row>
    <row r="96" spans="1:2">
      <c r="A96" s="18"/>
      <c r="B96" s="23"/>
    </row>
    <row r="97" spans="1:2">
      <c r="A97" s="18"/>
      <c r="B97" s="23"/>
    </row>
    <row r="98" spans="1:2">
      <c r="A98" s="18"/>
      <c r="B98" s="23"/>
    </row>
    <row r="99" spans="1:2">
      <c r="A99" s="18"/>
      <c r="B99" s="23"/>
    </row>
    <row r="100" spans="1:2">
      <c r="A100" s="18"/>
      <c r="B100" s="23"/>
    </row>
    <row r="101" spans="1:2">
      <c r="A101" s="18"/>
      <c r="B101" s="23"/>
    </row>
    <row r="102" spans="1:2">
      <c r="A102" s="18"/>
      <c r="B102" s="23"/>
    </row>
    <row r="103" spans="1:2">
      <c r="A103" s="18"/>
      <c r="B103" s="23"/>
    </row>
    <row r="104" spans="1:2">
      <c r="A104" s="18"/>
      <c r="B104" s="23"/>
    </row>
    <row r="105" spans="1:2">
      <c r="A105" s="18"/>
      <c r="B105" s="2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L27" sqref="L27"/>
    </sheetView>
  </sheetViews>
  <sheetFormatPr defaultRowHeight="15"/>
  <cols>
    <col min="2" max="2" width="18.7109375" bestFit="1" customWidth="1"/>
    <col min="3" max="3" width="13.710937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45" customHeight="1">
      <c r="A2" s="33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22.9" customHeight="1">
      <c r="A3" s="32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>
      <c r="A4" s="34" t="s">
        <v>34</v>
      </c>
      <c r="B4" s="34"/>
      <c r="C4" s="34"/>
      <c r="D4" s="34"/>
      <c r="E4" s="34" t="s">
        <v>30</v>
      </c>
      <c r="F4" s="34"/>
      <c r="G4" s="34"/>
      <c r="H4" s="34"/>
      <c r="I4" s="34"/>
      <c r="J4" s="34"/>
      <c r="L4" s="1"/>
      <c r="M4" s="34" t="s">
        <v>10</v>
      </c>
      <c r="N4" s="34"/>
      <c r="O4" s="34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14" t="s">
        <v>52</v>
      </c>
      <c r="C6" s="14" t="s">
        <v>85</v>
      </c>
      <c r="D6" s="9">
        <v>7.82</v>
      </c>
      <c r="E6" s="9">
        <v>8.9</v>
      </c>
      <c r="F6" s="9">
        <v>9.4600000000000009</v>
      </c>
      <c r="G6" s="9">
        <v>9.31</v>
      </c>
      <c r="H6" s="9">
        <v>10</v>
      </c>
      <c r="I6" s="9">
        <v>10</v>
      </c>
      <c r="J6" s="9">
        <v>9.2799999999999994</v>
      </c>
      <c r="L6" s="4">
        <v>1</v>
      </c>
      <c r="M6" s="3">
        <f>COUNTIFS($D$6:$D$105, "&lt;10.01", $D$6:$D$105, "&gt;7.99")</f>
        <v>0</v>
      </c>
      <c r="N6" s="7">
        <f>COUNTIFS($D$6:$D$105, "&lt;8.0", $D$6:$D$105, "&gt;5.99")</f>
        <v>11</v>
      </c>
      <c r="O6" s="3">
        <f>COUNTIF($D$6:$D$105, "&lt;6")</f>
        <v>2</v>
      </c>
      <c r="P6" s="1">
        <f>M6+N6+O6</f>
        <v>13</v>
      </c>
    </row>
    <row r="7" spans="1:16">
      <c r="A7" s="3">
        <v>2</v>
      </c>
      <c r="B7" s="14" t="s">
        <v>53</v>
      </c>
      <c r="C7" s="14" t="s">
        <v>86</v>
      </c>
      <c r="D7" s="9">
        <v>7.82</v>
      </c>
      <c r="E7" s="9">
        <v>8.6</v>
      </c>
      <c r="F7" s="9">
        <v>9.4600000000000009</v>
      </c>
      <c r="G7" s="9">
        <v>9.31</v>
      </c>
      <c r="H7" s="9">
        <v>10</v>
      </c>
      <c r="I7" s="9">
        <v>10</v>
      </c>
      <c r="J7" s="9">
        <v>9.24</v>
      </c>
      <c r="L7" s="5">
        <v>2</v>
      </c>
      <c r="M7" s="7">
        <f>COUNTIFS($E$6:$E$105, "&lt;10.01", $E$6:$E$105, "&gt;7.99")</f>
        <v>10</v>
      </c>
      <c r="N7" s="3">
        <f>COUNTIFS($E$6:$E$105, "&lt;8.0", $E$6:$E$105, "&gt;5.99")</f>
        <v>3</v>
      </c>
      <c r="O7" s="3">
        <f>COUNTIF($E$6:$E$105, "&lt;6")</f>
        <v>0</v>
      </c>
      <c r="P7" s="1">
        <f t="shared" ref="P7:P12" si="0">M7+N7+O7</f>
        <v>13</v>
      </c>
    </row>
    <row r="8" spans="1:16">
      <c r="A8" s="3">
        <v>3</v>
      </c>
      <c r="B8" s="14" t="s">
        <v>54</v>
      </c>
      <c r="C8" s="14" t="s">
        <v>87</v>
      </c>
      <c r="D8" s="9">
        <v>5.91</v>
      </c>
      <c r="E8" s="9">
        <v>7.9</v>
      </c>
      <c r="F8" s="9">
        <v>9</v>
      </c>
      <c r="G8" s="9">
        <v>9.23</v>
      </c>
      <c r="H8" s="9">
        <v>9.75</v>
      </c>
      <c r="I8" s="9">
        <v>9.25</v>
      </c>
      <c r="J8" s="9">
        <v>8.58</v>
      </c>
      <c r="L8" s="5">
        <v>3</v>
      </c>
      <c r="M8" s="3">
        <f>COUNTIFS($F$6:$F$105, "&lt;10.01", $F$6:$F$105, "&gt;7.99")</f>
        <v>13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13</v>
      </c>
    </row>
    <row r="9" spans="1:16">
      <c r="A9" s="3">
        <v>4</v>
      </c>
      <c r="B9" s="14" t="s">
        <v>55</v>
      </c>
      <c r="C9" s="14" t="s">
        <v>88</v>
      </c>
      <c r="D9" s="9">
        <v>7.23</v>
      </c>
      <c r="E9" s="9">
        <v>8.3000000000000007</v>
      </c>
      <c r="F9" s="9">
        <v>9.4600000000000009</v>
      </c>
      <c r="G9" s="9">
        <v>9.5399999999999991</v>
      </c>
      <c r="H9" s="9">
        <v>9.75</v>
      </c>
      <c r="I9" s="9">
        <v>9.75</v>
      </c>
      <c r="J9" s="9">
        <v>9.07</v>
      </c>
      <c r="L9" s="5">
        <v>4</v>
      </c>
      <c r="M9" s="3">
        <f>COUNTIFS($G$6:$G$105, "&lt;10.01", $G$6:$G$105, "&gt;7.99")</f>
        <v>13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13</v>
      </c>
    </row>
    <row r="10" spans="1:16">
      <c r="A10" s="3">
        <v>5</v>
      </c>
      <c r="B10" s="14" t="s">
        <v>56</v>
      </c>
      <c r="C10" s="14" t="s">
        <v>89</v>
      </c>
      <c r="D10" s="9">
        <v>7.82</v>
      </c>
      <c r="E10" s="9">
        <v>8.6</v>
      </c>
      <c r="F10" s="9">
        <v>9.69</v>
      </c>
      <c r="G10" s="9">
        <v>9.77</v>
      </c>
      <c r="H10" s="9">
        <v>9.75</v>
      </c>
      <c r="I10" s="9">
        <v>9.75</v>
      </c>
      <c r="J10" s="9">
        <v>9.2799999999999994</v>
      </c>
      <c r="L10" s="5">
        <v>5</v>
      </c>
      <c r="M10" s="3">
        <f>COUNTIFS($H$6:$H$105, "&lt;10.01", $H$6:$H$105, "&gt;7.99")</f>
        <v>13</v>
      </c>
      <c r="N10" s="3">
        <f>COUNTIFS($H$6:$H$105, "&lt;8.00", $H$6:$H$105, "&gt;5.99")</f>
        <v>0</v>
      </c>
      <c r="O10" s="3">
        <f>COUNTIF($H$6:$H$105, "&lt;6")</f>
        <v>0</v>
      </c>
      <c r="P10" s="1">
        <f t="shared" si="0"/>
        <v>13</v>
      </c>
    </row>
    <row r="11" spans="1:16">
      <c r="A11" s="3">
        <v>6</v>
      </c>
      <c r="B11" s="14" t="s">
        <v>57</v>
      </c>
      <c r="C11" s="14" t="s">
        <v>90</v>
      </c>
      <c r="D11" s="9">
        <v>6.18</v>
      </c>
      <c r="E11" s="9">
        <v>7.9</v>
      </c>
      <c r="F11" s="9">
        <v>8.77</v>
      </c>
      <c r="G11" s="9">
        <v>8.77</v>
      </c>
      <c r="H11" s="9">
        <v>9</v>
      </c>
      <c r="I11" s="9">
        <v>10</v>
      </c>
      <c r="J11" s="9">
        <v>8.49</v>
      </c>
      <c r="L11" s="5">
        <v>6</v>
      </c>
      <c r="M11" s="3">
        <f>COUNTIFS($I$6:$I$105, "&lt;10.01", $I$6:$I$105, "&gt;7.99")</f>
        <v>13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13</v>
      </c>
    </row>
    <row r="12" spans="1:16">
      <c r="A12" s="3">
        <v>7</v>
      </c>
      <c r="B12" s="14" t="s">
        <v>58</v>
      </c>
      <c r="C12" s="14" t="s">
        <v>91</v>
      </c>
      <c r="D12" s="9">
        <v>5.91</v>
      </c>
      <c r="E12" s="9">
        <v>7</v>
      </c>
      <c r="F12" s="9">
        <v>9</v>
      </c>
      <c r="G12" s="9">
        <v>9.23</v>
      </c>
      <c r="H12" s="9">
        <v>9.5</v>
      </c>
      <c r="I12" s="9">
        <v>9</v>
      </c>
      <c r="J12" s="9">
        <v>8.3699999999999992</v>
      </c>
      <c r="L12" s="6" t="s">
        <v>9</v>
      </c>
      <c r="M12" s="1">
        <f>COUNTIFS($J$6:$J$105, "&lt;10.01", $J$6:$J$105, "&gt;7.99")</f>
        <v>13</v>
      </c>
      <c r="N12" s="1">
        <f>COUNTIFS($J$6:$J$105, "&lt;8.0", $J$6:$J$105, "&gt;5.99")</f>
        <v>0</v>
      </c>
      <c r="O12" s="1">
        <f>COUNTIF($J$6:$J$105, "&lt;6")</f>
        <v>0</v>
      </c>
      <c r="P12" s="1">
        <f t="shared" si="0"/>
        <v>13</v>
      </c>
    </row>
    <row r="13" spans="1:16">
      <c r="A13" s="3">
        <v>8</v>
      </c>
      <c r="B13" s="14" t="s">
        <v>59</v>
      </c>
      <c r="C13" s="14" t="s">
        <v>92</v>
      </c>
      <c r="D13" s="9">
        <v>7.09</v>
      </c>
      <c r="E13" s="9">
        <v>8.6</v>
      </c>
      <c r="F13" s="9">
        <v>9.4600000000000009</v>
      </c>
      <c r="G13" s="9">
        <v>9.92</v>
      </c>
      <c r="H13" s="9">
        <v>9</v>
      </c>
      <c r="I13" s="9">
        <v>9.25</v>
      </c>
      <c r="J13" s="9">
        <v>8.94</v>
      </c>
    </row>
    <row r="14" spans="1:16">
      <c r="A14" s="3">
        <v>9</v>
      </c>
      <c r="B14" s="14" t="s">
        <v>60</v>
      </c>
      <c r="C14" s="14" t="s">
        <v>93</v>
      </c>
      <c r="D14" s="9">
        <v>7</v>
      </c>
      <c r="E14" s="9">
        <v>8.6</v>
      </c>
      <c r="F14" s="9">
        <v>9.69</v>
      </c>
      <c r="G14" s="9">
        <v>9.5399999999999991</v>
      </c>
      <c r="H14" s="9">
        <v>9.75</v>
      </c>
      <c r="I14" s="9">
        <v>9.75</v>
      </c>
      <c r="J14" s="9">
        <v>9.11</v>
      </c>
    </row>
    <row r="15" spans="1:16">
      <c r="A15" s="3">
        <v>10</v>
      </c>
      <c r="B15" s="14" t="s">
        <v>61</v>
      </c>
      <c r="C15" s="14" t="s">
        <v>94</v>
      </c>
      <c r="D15" s="9">
        <v>7.27</v>
      </c>
      <c r="E15" s="9">
        <v>8.9</v>
      </c>
      <c r="F15" s="9">
        <v>9.69</v>
      </c>
      <c r="G15" s="9">
        <v>9.77</v>
      </c>
      <c r="H15" s="9">
        <v>9.75</v>
      </c>
      <c r="I15" s="9">
        <v>9.24</v>
      </c>
      <c r="J15" s="9">
        <v>9.24</v>
      </c>
    </row>
    <row r="16" spans="1:16">
      <c r="A16" s="3">
        <v>11</v>
      </c>
      <c r="B16" s="14" t="s">
        <v>62</v>
      </c>
      <c r="C16" s="14" t="s">
        <v>95</v>
      </c>
      <c r="D16" s="9">
        <v>7.64</v>
      </c>
      <c r="E16" s="9">
        <v>8.6</v>
      </c>
      <c r="F16" s="9">
        <v>9.92</v>
      </c>
      <c r="G16" s="9">
        <v>9.77</v>
      </c>
      <c r="H16" s="9">
        <v>9.5</v>
      </c>
      <c r="I16" s="9">
        <v>10</v>
      </c>
      <c r="J16" s="9">
        <v>9.3000000000000007</v>
      </c>
    </row>
    <row r="17" spans="1:19" ht="75">
      <c r="A17" s="15">
        <v>12</v>
      </c>
      <c r="B17" s="16" t="s">
        <v>63</v>
      </c>
      <c r="C17" s="14" t="s">
        <v>96</v>
      </c>
      <c r="D17" s="17">
        <v>6.73</v>
      </c>
      <c r="E17" s="17">
        <v>8.3000000000000007</v>
      </c>
      <c r="F17" s="17">
        <v>9.4600000000000009</v>
      </c>
      <c r="G17" s="17">
        <v>9.31</v>
      </c>
      <c r="H17" s="17">
        <v>9.75</v>
      </c>
      <c r="I17" s="17">
        <v>9.25</v>
      </c>
      <c r="J17" s="17">
        <v>8.86</v>
      </c>
      <c r="L17" s="8" t="s">
        <v>132</v>
      </c>
      <c r="M17" s="30" t="s">
        <v>15</v>
      </c>
      <c r="N17" s="30"/>
      <c r="O17" s="30"/>
      <c r="P17" s="30"/>
      <c r="Q17" s="30"/>
      <c r="R17" s="30"/>
      <c r="S17" s="2" t="s">
        <v>16</v>
      </c>
    </row>
    <row r="18" spans="1:19">
      <c r="A18" s="3">
        <v>13</v>
      </c>
      <c r="B18" s="14" t="s">
        <v>64</v>
      </c>
      <c r="C18" s="14" t="s">
        <v>97</v>
      </c>
      <c r="D18" s="9">
        <v>7.27</v>
      </c>
      <c r="E18" s="9">
        <v>8.3000000000000007</v>
      </c>
      <c r="F18" s="9">
        <v>9.4600000000000009</v>
      </c>
      <c r="G18" s="9">
        <v>9.31</v>
      </c>
      <c r="H18" s="9">
        <v>9.5</v>
      </c>
      <c r="I18" s="9">
        <v>9.5</v>
      </c>
      <c r="J18" s="9">
        <v>8.94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18"/>
      <c r="B19" s="19"/>
      <c r="C19" s="20"/>
      <c r="D19" s="21"/>
      <c r="E19" s="21"/>
      <c r="F19" s="21"/>
      <c r="G19" s="21"/>
      <c r="H19" s="21"/>
      <c r="I19" s="21"/>
      <c r="J19" s="21"/>
      <c r="L19" s="1" t="s">
        <v>18</v>
      </c>
      <c r="M19" s="29" t="s">
        <v>77</v>
      </c>
      <c r="N19" s="29" t="s">
        <v>78</v>
      </c>
      <c r="O19" s="29" t="s">
        <v>79</v>
      </c>
      <c r="P19" s="29" t="s">
        <v>80</v>
      </c>
      <c r="Q19" s="29" t="s">
        <v>81</v>
      </c>
      <c r="R19" s="29" t="s">
        <v>82</v>
      </c>
      <c r="S19" s="29" t="s">
        <v>83</v>
      </c>
    </row>
    <row r="20" spans="1:19">
      <c r="A20" s="18"/>
      <c r="B20" s="19"/>
      <c r="C20" s="20"/>
      <c r="D20" s="21"/>
      <c r="E20" s="21"/>
      <c r="F20" s="21"/>
      <c r="G20" s="21"/>
      <c r="H20" s="21"/>
      <c r="I20" s="21"/>
      <c r="J20" s="21"/>
      <c r="L20" s="9" t="s">
        <v>19</v>
      </c>
      <c r="M20" s="1">
        <f>P6</f>
        <v>13</v>
      </c>
      <c r="N20" s="1">
        <f>P7</f>
        <v>13</v>
      </c>
      <c r="O20" s="1">
        <f>P8</f>
        <v>13</v>
      </c>
      <c r="P20" s="1">
        <f>P9</f>
        <v>13</v>
      </c>
      <c r="Q20" s="1">
        <f>P10</f>
        <v>13</v>
      </c>
      <c r="R20" s="1">
        <f>P11</f>
        <v>13</v>
      </c>
      <c r="S20" s="13">
        <f>P12</f>
        <v>13</v>
      </c>
    </row>
    <row r="21" spans="1:19">
      <c r="A21" s="18"/>
      <c r="B21" s="19"/>
      <c r="C21" s="20"/>
      <c r="D21" s="21"/>
      <c r="E21" s="21"/>
      <c r="F21" s="21"/>
      <c r="G21" s="21"/>
      <c r="H21" s="21"/>
      <c r="I21" s="21"/>
      <c r="J21" s="21"/>
      <c r="L21" s="9" t="s">
        <v>20</v>
      </c>
      <c r="M21" s="1">
        <f>M6+N6</f>
        <v>11</v>
      </c>
      <c r="N21" s="1">
        <f>M7+N7</f>
        <v>13</v>
      </c>
      <c r="O21" s="1">
        <f>M8+N8</f>
        <v>13</v>
      </c>
      <c r="P21" s="1">
        <f>M9+N9</f>
        <v>13</v>
      </c>
      <c r="Q21" s="1">
        <f>M10+N10</f>
        <v>13</v>
      </c>
      <c r="R21" s="1">
        <f>M11+N11</f>
        <v>13</v>
      </c>
      <c r="S21" s="1">
        <f>M12+N12</f>
        <v>13</v>
      </c>
    </row>
    <row r="22" spans="1:19">
      <c r="A22" s="18"/>
      <c r="B22" s="19"/>
      <c r="C22" s="20"/>
      <c r="D22" s="21"/>
      <c r="E22" s="21"/>
      <c r="F22" s="21"/>
      <c r="G22" s="21"/>
      <c r="H22" s="21"/>
      <c r="I22" s="21"/>
      <c r="J22" s="21"/>
      <c r="L22" s="10" t="s">
        <v>21</v>
      </c>
      <c r="M22" s="6">
        <f>M21/M20*100</f>
        <v>84.615384615384613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>
      <c r="A23" s="18"/>
      <c r="B23" s="19"/>
      <c r="C23" s="20"/>
      <c r="D23" s="21"/>
      <c r="E23" s="21"/>
      <c r="F23" s="21"/>
      <c r="G23" s="21"/>
      <c r="H23" s="21"/>
      <c r="I23" s="21"/>
      <c r="J23" s="21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18"/>
      <c r="B24" s="19"/>
      <c r="C24" s="20"/>
      <c r="D24" s="21"/>
      <c r="E24" s="21"/>
      <c r="F24" s="21"/>
      <c r="G24" s="21"/>
      <c r="H24" s="21"/>
      <c r="I24" s="21"/>
      <c r="J24" s="21"/>
    </row>
    <row r="25" spans="1:19" ht="61.9" customHeight="1">
      <c r="A25" s="18"/>
      <c r="B25" s="19"/>
      <c r="C25" s="20"/>
      <c r="D25" s="21"/>
      <c r="E25" s="21"/>
      <c r="F25" s="21"/>
      <c r="G25" s="21"/>
      <c r="H25" s="21"/>
      <c r="I25" s="21"/>
      <c r="J25" s="21"/>
      <c r="L25" s="31" t="s">
        <v>110</v>
      </c>
      <c r="M25" s="31"/>
      <c r="N25" s="31"/>
      <c r="O25" s="31"/>
      <c r="P25" s="31"/>
      <c r="Q25" s="31"/>
      <c r="R25" s="31"/>
      <c r="S25" s="31"/>
    </row>
    <row r="26" spans="1:19">
      <c r="A26" s="18"/>
      <c r="B26" s="19"/>
      <c r="C26" s="20"/>
      <c r="D26" s="21"/>
      <c r="E26" s="21"/>
      <c r="F26" s="21"/>
      <c r="G26" s="21"/>
      <c r="H26" s="21"/>
      <c r="I26" s="21"/>
      <c r="J26" s="21"/>
    </row>
    <row r="27" spans="1:19">
      <c r="A27" s="18"/>
      <c r="B27" s="19"/>
      <c r="C27" s="20"/>
      <c r="D27" s="21"/>
      <c r="E27" s="21"/>
      <c r="F27" s="21"/>
      <c r="G27" s="21"/>
      <c r="H27" s="21"/>
      <c r="I27" s="21"/>
      <c r="J27" s="21"/>
    </row>
    <row r="28" spans="1:19">
      <c r="A28" s="18"/>
      <c r="B28" s="19"/>
      <c r="C28" s="22"/>
      <c r="D28" s="21"/>
      <c r="E28" s="21"/>
      <c r="F28" s="21"/>
      <c r="G28" s="21"/>
      <c r="H28" s="21"/>
      <c r="I28" s="21"/>
      <c r="J28" s="21"/>
    </row>
    <row r="29" spans="1:19">
      <c r="A29" s="18"/>
      <c r="B29" s="19"/>
      <c r="C29" s="20"/>
      <c r="D29" s="21"/>
      <c r="E29" s="21"/>
      <c r="F29" s="21"/>
      <c r="G29" s="21"/>
      <c r="H29" s="21"/>
      <c r="I29" s="21"/>
      <c r="J29" s="21"/>
    </row>
    <row r="30" spans="1:19">
      <c r="A30" s="18"/>
      <c r="B30" s="19"/>
      <c r="C30" s="20"/>
      <c r="D30" s="21"/>
      <c r="E30" s="21"/>
      <c r="F30" s="21"/>
      <c r="G30" s="21"/>
      <c r="H30" s="21"/>
      <c r="I30" s="21"/>
      <c r="J30" s="21"/>
    </row>
    <row r="31" spans="1:19">
      <c r="A31" s="18"/>
      <c r="B31" s="19"/>
      <c r="C31" s="20"/>
      <c r="D31" s="21"/>
      <c r="E31" s="21"/>
      <c r="F31" s="21"/>
      <c r="G31" s="21"/>
      <c r="H31" s="21"/>
      <c r="I31" s="21"/>
      <c r="J31" s="21"/>
    </row>
    <row r="32" spans="1:19">
      <c r="A32" s="18"/>
      <c r="B32" s="19"/>
      <c r="C32" s="20"/>
      <c r="D32" s="21"/>
      <c r="E32" s="21"/>
      <c r="F32" s="21"/>
      <c r="G32" s="21"/>
      <c r="H32" s="21"/>
      <c r="I32" s="21"/>
      <c r="J32" s="21"/>
    </row>
    <row r="33" spans="1:10">
      <c r="A33" s="18"/>
      <c r="B33" s="19"/>
      <c r="C33" s="20"/>
      <c r="D33" s="21"/>
      <c r="E33" s="21"/>
      <c r="F33" s="21"/>
      <c r="G33" s="21"/>
      <c r="H33" s="21"/>
      <c r="I33" s="21"/>
      <c r="J33" s="21"/>
    </row>
    <row r="34" spans="1:10">
      <c r="A34" s="18"/>
      <c r="B34" s="19"/>
      <c r="C34" s="20"/>
      <c r="D34" s="21"/>
      <c r="E34" s="21"/>
      <c r="F34" s="21"/>
      <c r="G34" s="21"/>
      <c r="H34" s="21"/>
      <c r="I34" s="21"/>
      <c r="J34" s="21"/>
    </row>
    <row r="35" spans="1:10">
      <c r="A35" s="18"/>
      <c r="B35" s="19"/>
      <c r="C35" s="20"/>
      <c r="D35" s="21"/>
      <c r="E35" s="21"/>
      <c r="F35" s="21"/>
      <c r="G35" s="21"/>
      <c r="H35" s="21"/>
      <c r="I35" s="21"/>
      <c r="J35" s="21"/>
    </row>
    <row r="36" spans="1:10">
      <c r="A36" s="18"/>
      <c r="B36" s="19"/>
      <c r="C36" s="20"/>
      <c r="D36" s="21"/>
      <c r="E36" s="21"/>
      <c r="F36" s="21"/>
      <c r="G36" s="21"/>
      <c r="H36" s="21"/>
      <c r="I36" s="21"/>
      <c r="J36" s="21"/>
    </row>
    <row r="37" spans="1:10">
      <c r="A37" s="18"/>
      <c r="B37" s="19"/>
      <c r="C37" s="22"/>
      <c r="D37" s="21"/>
      <c r="E37" s="21"/>
      <c r="F37" s="21"/>
      <c r="G37" s="21"/>
      <c r="H37" s="21"/>
      <c r="I37" s="21"/>
      <c r="J37" s="21"/>
    </row>
    <row r="38" spans="1:10">
      <c r="A38" s="18"/>
      <c r="B38" s="19"/>
      <c r="C38" s="22"/>
      <c r="D38" s="21"/>
      <c r="E38" s="21"/>
      <c r="F38" s="21"/>
      <c r="G38" s="21"/>
      <c r="H38" s="21"/>
      <c r="I38" s="21"/>
      <c r="J38" s="21"/>
    </row>
    <row r="39" spans="1:10">
      <c r="A39" s="18"/>
      <c r="B39" s="19"/>
      <c r="C39" s="20"/>
      <c r="D39" s="21"/>
      <c r="E39" s="21"/>
      <c r="F39" s="21"/>
      <c r="G39" s="21"/>
      <c r="H39" s="21"/>
      <c r="I39" s="21"/>
      <c r="J39" s="21"/>
    </row>
    <row r="40" spans="1:10">
      <c r="A40" s="18"/>
      <c r="B40" s="19"/>
      <c r="C40" s="22"/>
      <c r="D40" s="21"/>
      <c r="E40" s="21"/>
      <c r="F40" s="21"/>
      <c r="G40" s="21"/>
      <c r="H40" s="21"/>
      <c r="I40" s="21"/>
      <c r="J40" s="21"/>
    </row>
    <row r="41" spans="1:10">
      <c r="A41" s="18"/>
      <c r="B41" s="19"/>
      <c r="C41" s="20"/>
      <c r="D41" s="21"/>
      <c r="E41" s="21"/>
      <c r="F41" s="21"/>
      <c r="G41" s="21"/>
      <c r="H41" s="21"/>
      <c r="I41" s="21"/>
      <c r="J41" s="21"/>
    </row>
    <row r="42" spans="1:10">
      <c r="A42" s="18"/>
      <c r="B42" s="19"/>
      <c r="C42" s="20"/>
      <c r="D42" s="21"/>
      <c r="E42" s="21"/>
      <c r="F42" s="21"/>
      <c r="G42" s="21"/>
      <c r="H42" s="21"/>
      <c r="I42" s="21"/>
      <c r="J42" s="21"/>
    </row>
    <row r="43" spans="1:10">
      <c r="A43" s="18"/>
      <c r="B43" s="19"/>
      <c r="C43" s="20"/>
      <c r="D43" s="21"/>
      <c r="E43" s="21"/>
      <c r="F43" s="21"/>
      <c r="G43" s="21"/>
      <c r="H43" s="21"/>
      <c r="I43" s="21"/>
      <c r="J43" s="21"/>
    </row>
    <row r="44" spans="1:10">
      <c r="A44" s="18"/>
      <c r="B44" s="19"/>
      <c r="C44" s="20"/>
      <c r="D44" s="21"/>
      <c r="E44" s="21"/>
      <c r="F44" s="21"/>
      <c r="G44" s="21"/>
      <c r="H44" s="21"/>
      <c r="I44" s="21"/>
      <c r="J44" s="21"/>
    </row>
    <row r="45" spans="1:10">
      <c r="A45" s="18"/>
      <c r="B45" s="19"/>
      <c r="C45" s="20"/>
      <c r="D45" s="21"/>
      <c r="E45" s="21"/>
      <c r="F45" s="21"/>
      <c r="G45" s="21"/>
      <c r="H45" s="21"/>
      <c r="I45" s="21"/>
      <c r="J45" s="21"/>
    </row>
    <row r="46" spans="1:10">
      <c r="A46" s="18"/>
      <c r="B46" s="19"/>
      <c r="C46" s="20"/>
      <c r="D46" s="21"/>
      <c r="E46" s="21"/>
      <c r="F46" s="21"/>
      <c r="G46" s="21"/>
      <c r="H46" s="21"/>
      <c r="I46" s="21"/>
      <c r="J46" s="21"/>
    </row>
    <row r="47" spans="1:10">
      <c r="A47" s="18"/>
      <c r="B47" s="19"/>
      <c r="C47" s="20"/>
      <c r="D47" s="21"/>
      <c r="E47" s="21"/>
      <c r="F47" s="21"/>
      <c r="G47" s="21"/>
      <c r="H47" s="21"/>
      <c r="I47" s="21"/>
      <c r="J47" s="21"/>
    </row>
    <row r="48" spans="1:10">
      <c r="A48" s="18"/>
      <c r="B48" s="19"/>
      <c r="C48" s="20"/>
      <c r="D48" s="21"/>
      <c r="E48" s="21"/>
      <c r="F48" s="21"/>
      <c r="G48" s="21"/>
      <c r="H48" s="21"/>
      <c r="I48" s="21"/>
      <c r="J48" s="21"/>
    </row>
    <row r="49" spans="1:10">
      <c r="A49" s="18"/>
      <c r="B49" s="19"/>
      <c r="C49" s="20"/>
      <c r="D49" s="21"/>
      <c r="E49" s="21"/>
      <c r="F49" s="21"/>
      <c r="G49" s="21"/>
      <c r="H49" s="21"/>
      <c r="I49" s="21"/>
      <c r="J49" s="21"/>
    </row>
    <row r="50" spans="1:10">
      <c r="A50" s="18"/>
      <c r="B50" s="19"/>
      <c r="C50" s="20"/>
      <c r="D50" s="21"/>
      <c r="E50" s="21"/>
      <c r="F50" s="21"/>
      <c r="G50" s="21"/>
      <c r="H50" s="21"/>
      <c r="I50" s="21"/>
      <c r="J50" s="21"/>
    </row>
    <row r="51" spans="1:10">
      <c r="A51" s="18"/>
      <c r="B51" s="19"/>
      <c r="C51" s="20"/>
      <c r="D51" s="21"/>
      <c r="E51" s="21"/>
      <c r="F51" s="21"/>
      <c r="G51" s="21"/>
      <c r="H51" s="21"/>
      <c r="I51" s="21"/>
      <c r="J51" s="21"/>
    </row>
    <row r="52" spans="1:10">
      <c r="A52" s="18"/>
      <c r="B52" s="19"/>
      <c r="C52" s="20"/>
      <c r="D52" s="21"/>
      <c r="E52" s="21"/>
      <c r="F52" s="21"/>
      <c r="G52" s="21"/>
      <c r="H52" s="21"/>
      <c r="I52" s="21"/>
      <c r="J52" s="21"/>
    </row>
    <row r="53" spans="1:10">
      <c r="A53" s="18"/>
      <c r="B53" s="19"/>
      <c r="C53" s="22"/>
      <c r="D53" s="21"/>
      <c r="E53" s="21"/>
      <c r="F53" s="21"/>
      <c r="G53" s="21"/>
      <c r="H53" s="21"/>
      <c r="I53" s="21"/>
      <c r="J53" s="21"/>
    </row>
    <row r="54" spans="1:10">
      <c r="A54" s="18"/>
      <c r="B54" s="19"/>
      <c r="C54" s="20"/>
      <c r="F54" s="21"/>
      <c r="G54" s="21"/>
      <c r="H54" s="21"/>
      <c r="I54" s="21"/>
      <c r="J54" s="21"/>
    </row>
    <row r="55" spans="1:10">
      <c r="A55" s="18"/>
      <c r="B55" s="19"/>
      <c r="C55" s="20"/>
      <c r="F55" s="21"/>
      <c r="G55" s="21"/>
      <c r="H55" s="21"/>
      <c r="I55" s="21"/>
      <c r="J55" s="21"/>
    </row>
    <row r="56" spans="1:10">
      <c r="A56" s="18"/>
      <c r="B56" s="19"/>
      <c r="C56" s="20"/>
      <c r="F56" s="21"/>
      <c r="G56" s="21"/>
      <c r="H56" s="21"/>
      <c r="I56" s="21"/>
      <c r="J56" s="21"/>
    </row>
    <row r="57" spans="1:10">
      <c r="A57" s="18"/>
      <c r="B57" s="19"/>
      <c r="C57" s="20"/>
      <c r="F57" s="21"/>
      <c r="G57" s="21"/>
      <c r="H57" s="21"/>
      <c r="I57" s="21"/>
      <c r="J57" s="21"/>
    </row>
    <row r="58" spans="1:10">
      <c r="A58" s="18"/>
      <c r="B58" s="19"/>
      <c r="C58" s="20"/>
      <c r="F58" s="21"/>
      <c r="G58" s="21"/>
      <c r="H58" s="21"/>
      <c r="I58" s="21"/>
      <c r="J58" s="21"/>
    </row>
    <row r="59" spans="1:10">
      <c r="A59" s="18"/>
      <c r="B59" s="23"/>
    </row>
    <row r="60" spans="1:10">
      <c r="A60" s="18"/>
      <c r="B60" s="23"/>
    </row>
    <row r="61" spans="1:10">
      <c r="A61" s="18"/>
      <c r="B61" s="23"/>
    </row>
    <row r="62" spans="1:10">
      <c r="A62" s="18"/>
      <c r="B62" s="23"/>
    </row>
    <row r="63" spans="1:10">
      <c r="A63" s="18"/>
      <c r="B63" s="23"/>
    </row>
    <row r="64" spans="1:10">
      <c r="A64" s="18"/>
      <c r="B64" s="23"/>
    </row>
    <row r="65" spans="1:2">
      <c r="A65" s="18"/>
      <c r="B65" s="23"/>
    </row>
    <row r="66" spans="1:2">
      <c r="A66" s="18"/>
      <c r="B66" s="23"/>
    </row>
    <row r="67" spans="1:2">
      <c r="A67" s="18"/>
      <c r="B67" s="23"/>
    </row>
    <row r="68" spans="1:2">
      <c r="A68" s="18"/>
      <c r="B68" s="23"/>
    </row>
    <row r="69" spans="1:2">
      <c r="A69" s="18"/>
      <c r="B69" s="23"/>
    </row>
    <row r="70" spans="1:2">
      <c r="A70" s="18"/>
      <c r="B70" s="23"/>
    </row>
    <row r="71" spans="1:2">
      <c r="A71" s="18"/>
      <c r="B71" s="23"/>
    </row>
    <row r="72" spans="1:2">
      <c r="A72" s="18"/>
      <c r="B72" s="23"/>
    </row>
    <row r="73" spans="1:2">
      <c r="A73" s="18"/>
      <c r="B73" s="23"/>
    </row>
    <row r="74" spans="1:2">
      <c r="A74" s="18"/>
      <c r="B74" s="23"/>
    </row>
    <row r="75" spans="1:2">
      <c r="A75" s="18"/>
      <c r="B75" s="23"/>
    </row>
    <row r="76" spans="1:2">
      <c r="A76" s="18"/>
      <c r="B76" s="23"/>
    </row>
    <row r="77" spans="1:2">
      <c r="A77" s="18"/>
      <c r="B77" s="23"/>
    </row>
    <row r="78" spans="1:2">
      <c r="A78" s="18"/>
      <c r="B78" s="23"/>
    </row>
    <row r="79" spans="1:2">
      <c r="A79" s="18"/>
      <c r="B79" s="23"/>
    </row>
    <row r="80" spans="1:2">
      <c r="A80" s="18"/>
      <c r="B80" s="23"/>
    </row>
    <row r="81" spans="1:2">
      <c r="A81" s="18"/>
      <c r="B81" s="23"/>
    </row>
    <row r="82" spans="1:2">
      <c r="A82" s="18"/>
      <c r="B82" s="23"/>
    </row>
    <row r="83" spans="1:2">
      <c r="A83" s="18"/>
      <c r="B83" s="23"/>
    </row>
    <row r="84" spans="1:2">
      <c r="A84" s="18"/>
      <c r="B84" s="23"/>
    </row>
    <row r="85" spans="1:2">
      <c r="A85" s="18"/>
      <c r="B85" s="23"/>
    </row>
    <row r="86" spans="1:2">
      <c r="A86" s="18"/>
      <c r="B86" s="23"/>
    </row>
    <row r="87" spans="1:2">
      <c r="A87" s="18"/>
      <c r="B87" s="23"/>
    </row>
    <row r="88" spans="1:2">
      <c r="A88" s="18"/>
      <c r="B88" s="23"/>
    </row>
    <row r="89" spans="1:2">
      <c r="A89" s="18"/>
      <c r="B89" s="23"/>
    </row>
    <row r="90" spans="1:2">
      <c r="A90" s="18"/>
      <c r="B90" s="23"/>
    </row>
    <row r="91" spans="1:2">
      <c r="A91" s="18"/>
      <c r="B91" s="23"/>
    </row>
    <row r="92" spans="1:2">
      <c r="A92" s="18"/>
      <c r="B92" s="23"/>
    </row>
    <row r="93" spans="1:2">
      <c r="A93" s="18"/>
      <c r="B93" s="23"/>
    </row>
    <row r="94" spans="1:2">
      <c r="A94" s="18"/>
      <c r="B94" s="23"/>
    </row>
    <row r="95" spans="1:2">
      <c r="A95" s="18"/>
      <c r="B95" s="23"/>
    </row>
    <row r="96" spans="1:2">
      <c r="A96" s="18"/>
      <c r="B96" s="23"/>
    </row>
    <row r="97" spans="1:2">
      <c r="A97" s="18"/>
      <c r="B97" s="23"/>
    </row>
    <row r="98" spans="1:2">
      <c r="A98" s="18"/>
      <c r="B98" s="23"/>
    </row>
    <row r="99" spans="1:2">
      <c r="A99" s="18"/>
      <c r="B99" s="23"/>
    </row>
    <row r="100" spans="1:2">
      <c r="A100" s="18"/>
      <c r="B100" s="23"/>
    </row>
    <row r="101" spans="1:2">
      <c r="A101" s="18"/>
      <c r="B101" s="23"/>
    </row>
    <row r="102" spans="1:2">
      <c r="A102" s="18"/>
      <c r="B102" s="23"/>
    </row>
    <row r="103" spans="1:2">
      <c r="A103" s="18"/>
      <c r="B103" s="23"/>
    </row>
    <row r="104" spans="1:2">
      <c r="A104" s="18"/>
      <c r="B104" s="23"/>
    </row>
    <row r="105" spans="1:2">
      <c r="A105" s="18"/>
      <c r="B105" s="2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workbookViewId="0">
      <selection activeCell="O27" sqref="O27"/>
    </sheetView>
  </sheetViews>
  <sheetFormatPr defaultRowHeight="15"/>
  <cols>
    <col min="2" max="2" width="18.7109375" bestFit="1" customWidth="1"/>
    <col min="3" max="3" width="15.42578125" bestFit="1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45" customHeight="1">
      <c r="A2" s="33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22.9" customHeight="1">
      <c r="A3" s="32" t="s">
        <v>131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>
      <c r="A4" s="34" t="s">
        <v>34</v>
      </c>
      <c r="B4" s="34"/>
      <c r="C4" s="34"/>
      <c r="D4" s="34"/>
      <c r="E4" s="34" t="s">
        <v>30</v>
      </c>
      <c r="F4" s="34"/>
      <c r="G4" s="34"/>
      <c r="H4" s="34"/>
      <c r="I4" s="34"/>
      <c r="J4" s="34"/>
      <c r="L4" s="1"/>
      <c r="M4" s="34" t="s">
        <v>10</v>
      </c>
      <c r="N4" s="34"/>
      <c r="O4" s="34"/>
    </row>
    <row r="5" spans="1:16" ht="45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>
      <c r="A6" s="3">
        <v>1</v>
      </c>
      <c r="B6" s="14" t="s">
        <v>65</v>
      </c>
      <c r="C6" s="14" t="s">
        <v>117</v>
      </c>
      <c r="D6" s="27">
        <v>9.73</v>
      </c>
      <c r="E6" s="27">
        <v>9.4499999999999993</v>
      </c>
      <c r="F6" s="27">
        <v>9.5399999999999991</v>
      </c>
      <c r="G6" s="27">
        <v>9</v>
      </c>
      <c r="H6" s="27">
        <v>8</v>
      </c>
      <c r="I6" s="12">
        <v>6.75</v>
      </c>
      <c r="J6" s="12">
        <v>8.7200000000000006</v>
      </c>
      <c r="L6" s="4">
        <v>1</v>
      </c>
      <c r="M6" s="3">
        <f>COUNTIFS($D$6:$D$105, "&lt;10.01", $D$6:$D$105, "&gt;7.99")</f>
        <v>12</v>
      </c>
      <c r="N6" s="7">
        <f>COUNTIFS($D$6:$D$105, "&lt;8.0", $D$6:$D$105, "&gt;5.99")</f>
        <v>0</v>
      </c>
      <c r="O6" s="3">
        <f>COUNTIF($D$6:$D$105, "&lt;6")</f>
        <v>0</v>
      </c>
      <c r="P6" s="1">
        <f>M6+N6+O6</f>
        <v>12</v>
      </c>
    </row>
    <row r="7" spans="1:16">
      <c r="A7" s="3">
        <v>2</v>
      </c>
      <c r="B7" s="14" t="s">
        <v>66</v>
      </c>
      <c r="C7" s="14" t="s">
        <v>118</v>
      </c>
      <c r="D7" s="27">
        <v>9.73</v>
      </c>
      <c r="E7" s="27">
        <v>10</v>
      </c>
      <c r="F7" s="27">
        <v>9.4600000000000009</v>
      </c>
      <c r="G7" s="27">
        <v>9.92</v>
      </c>
      <c r="H7" s="27">
        <v>9.25</v>
      </c>
      <c r="I7" s="12">
        <v>8</v>
      </c>
      <c r="J7" s="12">
        <v>9.3800000000000008</v>
      </c>
      <c r="L7" s="5">
        <v>2</v>
      </c>
      <c r="M7" s="7">
        <f>COUNTIFS($E$6:$E$105, "&lt;10.01", $E$6:$E$105, "&gt;7.99")</f>
        <v>12</v>
      </c>
      <c r="N7" s="3">
        <f>COUNTIFS($E$6:$E$105, "&lt;8.0", $E$6:$E$105, "&gt;5.99")</f>
        <v>0</v>
      </c>
      <c r="O7" s="3">
        <f>COUNTIF($E$6:$E$105, "&lt;6")</f>
        <v>0</v>
      </c>
      <c r="P7" s="1">
        <f t="shared" ref="P7:P12" si="0">M7+N7+O7</f>
        <v>12</v>
      </c>
    </row>
    <row r="8" spans="1:16">
      <c r="A8" s="3">
        <v>3</v>
      </c>
      <c r="B8" s="14" t="s">
        <v>67</v>
      </c>
      <c r="C8" s="14" t="s">
        <v>119</v>
      </c>
      <c r="D8" s="27">
        <v>9.4499999999999993</v>
      </c>
      <c r="E8" s="27">
        <v>9.6999999999999993</v>
      </c>
      <c r="F8" s="27">
        <v>9.5</v>
      </c>
      <c r="G8" s="27">
        <v>9.23</v>
      </c>
      <c r="H8" s="27">
        <v>8.25</v>
      </c>
      <c r="I8" s="12">
        <v>7.75</v>
      </c>
      <c r="J8" s="12">
        <v>8.9700000000000006</v>
      </c>
      <c r="L8" s="5">
        <v>3</v>
      </c>
      <c r="M8" s="3">
        <f>COUNTIFS($F$6:$F$105, "&lt;10.01", $F$6:$F$105, "&gt;7.99")</f>
        <v>12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12</v>
      </c>
    </row>
    <row r="9" spans="1:16">
      <c r="A9" s="3">
        <v>4</v>
      </c>
      <c r="B9" s="14" t="s">
        <v>68</v>
      </c>
      <c r="C9" s="14" t="s">
        <v>120</v>
      </c>
      <c r="D9" s="27">
        <v>10</v>
      </c>
      <c r="E9" s="27">
        <v>9.9</v>
      </c>
      <c r="F9" s="27">
        <v>10</v>
      </c>
      <c r="G9" s="27">
        <v>9.5399999999999991</v>
      </c>
      <c r="H9" s="27">
        <v>9.5</v>
      </c>
      <c r="I9" s="12">
        <v>9.25</v>
      </c>
      <c r="J9" s="12">
        <v>9.69</v>
      </c>
      <c r="L9" s="5">
        <v>4</v>
      </c>
      <c r="M9" s="3">
        <f>COUNTIFS($G$6:$G$105, "&lt;10.01", $G$6:$G$105, "&gt;7.99")</f>
        <v>11</v>
      </c>
      <c r="N9" s="3">
        <f>COUNTIFS($G$6:$G$105, "&lt;8.0", $G$6:$G$105, "&gt;5.99")</f>
        <v>1</v>
      </c>
      <c r="O9" s="3">
        <f>COUNTIF($G$6:$G$105, "&lt;6")</f>
        <v>0</v>
      </c>
      <c r="P9" s="1">
        <f t="shared" si="0"/>
        <v>12</v>
      </c>
    </row>
    <row r="10" spans="1:16">
      <c r="A10" s="3">
        <v>5</v>
      </c>
      <c r="B10" s="14" t="s">
        <v>69</v>
      </c>
      <c r="C10" s="14" t="s">
        <v>121</v>
      </c>
      <c r="D10" s="27">
        <v>9.82</v>
      </c>
      <c r="E10" s="27">
        <v>9.4</v>
      </c>
      <c r="F10" s="27">
        <v>9.77</v>
      </c>
      <c r="G10" s="27">
        <v>8.5399999999999991</v>
      </c>
      <c r="H10" s="27" t="s">
        <v>130</v>
      </c>
      <c r="I10" s="27" t="s">
        <v>130</v>
      </c>
      <c r="J10" s="27" t="s">
        <v>130</v>
      </c>
      <c r="L10" s="5">
        <v>5</v>
      </c>
      <c r="M10" s="3">
        <f>COUNTIFS($H$6:$H$105, "&lt;10.01", $H$6:$H$105, "&gt;7.99")</f>
        <v>9</v>
      </c>
      <c r="N10" s="3">
        <f>COUNTIFS($H$6:$H$105, "&lt;8.00", $H$6:$H$105, "&gt;5.99")</f>
        <v>1</v>
      </c>
      <c r="O10" s="3">
        <f>SUM(COUNTIFS($H$6:$H$17, {"&lt;6","GPW","Drop"}))</f>
        <v>2</v>
      </c>
      <c r="P10" s="1">
        <f t="shared" si="0"/>
        <v>12</v>
      </c>
    </row>
    <row r="11" spans="1:16">
      <c r="A11" s="3">
        <v>6</v>
      </c>
      <c r="B11" s="14" t="s">
        <v>70</v>
      </c>
      <c r="C11" s="14" t="s">
        <v>122</v>
      </c>
      <c r="D11" s="27">
        <v>10</v>
      </c>
      <c r="E11" s="27">
        <v>10</v>
      </c>
      <c r="F11" s="27">
        <v>9.77</v>
      </c>
      <c r="G11" s="27">
        <v>9.31</v>
      </c>
      <c r="H11" s="27">
        <v>9.75</v>
      </c>
      <c r="I11" s="12">
        <v>9.5</v>
      </c>
      <c r="J11" s="12">
        <v>9.6999999999999993</v>
      </c>
      <c r="L11" s="5">
        <v>6</v>
      </c>
      <c r="M11" s="3">
        <f>COUNTIFS($I$6:$I$105, "&lt;10.01", $I$6:$I$105, "&gt;7.99")</f>
        <v>6</v>
      </c>
      <c r="N11" s="3">
        <f>COUNTIFS($I$6:$I$105, "&lt;8.00", $I$6:$I$105, "&gt;5.99")</f>
        <v>4</v>
      </c>
      <c r="O11" s="3">
        <f>SUM(COUNTIFS($I$6:$I$17, {"&lt;6","GPW","Drop"}))</f>
        <v>2</v>
      </c>
      <c r="P11" s="1">
        <f t="shared" si="0"/>
        <v>12</v>
      </c>
    </row>
    <row r="12" spans="1:16">
      <c r="A12" s="3">
        <v>7</v>
      </c>
      <c r="B12" s="14" t="s">
        <v>71</v>
      </c>
      <c r="C12" s="14" t="s">
        <v>123</v>
      </c>
      <c r="D12" s="27">
        <v>9.73</v>
      </c>
      <c r="E12" s="27">
        <v>10</v>
      </c>
      <c r="F12" s="27">
        <v>9.77</v>
      </c>
      <c r="G12" s="27">
        <v>9.69</v>
      </c>
      <c r="H12" s="27">
        <v>8.75</v>
      </c>
      <c r="I12" s="12">
        <v>9</v>
      </c>
      <c r="J12" s="12">
        <v>9.48</v>
      </c>
      <c r="L12" s="6" t="s">
        <v>9</v>
      </c>
      <c r="M12" s="1">
        <f>COUNTIFS($J$6:$J$105, "&lt;10.01", $J$6:$J$105, "&gt;7.99")</f>
        <v>10</v>
      </c>
      <c r="N12" s="1">
        <f>COUNTIFS($J$6:$J$105, "&lt;8.0", $J$6:$J$105, "&gt;5.99")</f>
        <v>0</v>
      </c>
      <c r="O12" s="3">
        <f>SUM(COUNTIFS($J$6:$J$17, {"&lt;6","GPW","Drop"}))</f>
        <v>2</v>
      </c>
      <c r="P12" s="1">
        <f t="shared" si="0"/>
        <v>12</v>
      </c>
    </row>
    <row r="13" spans="1:16">
      <c r="A13" s="3">
        <v>8</v>
      </c>
      <c r="B13" s="14" t="s">
        <v>72</v>
      </c>
      <c r="C13" s="14" t="s">
        <v>124</v>
      </c>
      <c r="D13" s="27">
        <v>9</v>
      </c>
      <c r="E13" s="27">
        <v>9.1</v>
      </c>
      <c r="F13" s="27">
        <v>9.77</v>
      </c>
      <c r="G13" s="27">
        <v>9.4600000000000009</v>
      </c>
      <c r="H13" s="27">
        <v>7.25</v>
      </c>
      <c r="I13" s="12">
        <v>8</v>
      </c>
      <c r="J13" s="12">
        <v>8.77</v>
      </c>
    </row>
    <row r="14" spans="1:16">
      <c r="A14" s="3">
        <v>9</v>
      </c>
      <c r="B14" s="14" t="s">
        <v>73</v>
      </c>
      <c r="C14" s="14" t="s">
        <v>125</v>
      </c>
      <c r="D14" s="27">
        <v>9.73</v>
      </c>
      <c r="E14" s="27">
        <v>10</v>
      </c>
      <c r="F14" s="27">
        <v>9.77</v>
      </c>
      <c r="G14" s="27">
        <v>9.5399999999999991</v>
      </c>
      <c r="H14" s="27">
        <v>8</v>
      </c>
      <c r="I14" s="12">
        <v>7.75</v>
      </c>
      <c r="J14" s="12">
        <v>9.11</v>
      </c>
    </row>
    <row r="15" spans="1:16">
      <c r="A15" s="3">
        <v>10</v>
      </c>
      <c r="B15" s="14" t="s">
        <v>74</v>
      </c>
      <c r="C15" s="14" t="s">
        <v>126</v>
      </c>
      <c r="D15" s="27">
        <v>9.73</v>
      </c>
      <c r="E15" s="27">
        <v>9</v>
      </c>
      <c r="F15" s="27">
        <v>10</v>
      </c>
      <c r="G15" s="27">
        <v>9.31</v>
      </c>
      <c r="H15" s="27">
        <v>8.5</v>
      </c>
      <c r="I15" s="12">
        <v>8</v>
      </c>
      <c r="J15" s="12">
        <v>9.1</v>
      </c>
    </row>
    <row r="16" spans="1:16">
      <c r="A16" s="3">
        <v>11</v>
      </c>
      <c r="B16" s="16" t="s">
        <v>75</v>
      </c>
      <c r="C16" s="16" t="s">
        <v>127</v>
      </c>
      <c r="D16" s="28">
        <v>9.73</v>
      </c>
      <c r="E16" s="28">
        <v>10</v>
      </c>
      <c r="F16" s="28">
        <v>9.77</v>
      </c>
      <c r="G16" s="28">
        <v>9.5399999999999991</v>
      </c>
      <c r="H16" s="28">
        <v>8.25</v>
      </c>
      <c r="I16" s="24">
        <v>6.25</v>
      </c>
      <c r="J16" s="24">
        <v>8.9</v>
      </c>
    </row>
    <row r="17" spans="1:19" ht="75">
      <c r="A17" s="3">
        <v>12</v>
      </c>
      <c r="B17" s="14" t="s">
        <v>76</v>
      </c>
      <c r="C17" s="14" t="s">
        <v>128</v>
      </c>
      <c r="D17" s="27">
        <v>8.36</v>
      </c>
      <c r="E17" s="27">
        <v>8.1999999999999993</v>
      </c>
      <c r="F17" s="27">
        <v>8.08</v>
      </c>
      <c r="G17" s="27">
        <v>7.08</v>
      </c>
      <c r="H17" s="27" t="s">
        <v>129</v>
      </c>
      <c r="I17" s="27">
        <v>5.25</v>
      </c>
      <c r="J17" s="26" t="s">
        <v>129</v>
      </c>
      <c r="L17" s="8" t="s">
        <v>132</v>
      </c>
      <c r="M17" s="30" t="s">
        <v>15</v>
      </c>
      <c r="N17" s="30"/>
      <c r="O17" s="30"/>
      <c r="P17" s="30"/>
      <c r="Q17" s="30"/>
      <c r="R17" s="30"/>
      <c r="S17" s="2" t="s">
        <v>16</v>
      </c>
    </row>
    <row r="18" spans="1:19">
      <c r="A18" s="18"/>
      <c r="B18" s="25"/>
      <c r="C18" s="25"/>
      <c r="D18" s="21"/>
      <c r="E18" s="21"/>
      <c r="F18" s="21"/>
      <c r="G18" s="21"/>
      <c r="H18" s="21"/>
      <c r="I18" s="21"/>
      <c r="J18" s="21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>
      <c r="A19" s="18"/>
      <c r="B19" s="25"/>
      <c r="C19" s="25"/>
      <c r="D19" s="21"/>
      <c r="E19" s="21"/>
      <c r="F19" s="21"/>
      <c r="G19" s="21"/>
      <c r="H19" s="21"/>
      <c r="I19" s="21"/>
      <c r="J19" s="21"/>
      <c r="L19" s="1" t="s">
        <v>18</v>
      </c>
      <c r="M19" s="29" t="s">
        <v>77</v>
      </c>
      <c r="N19" s="29" t="s">
        <v>78</v>
      </c>
      <c r="O19" s="29" t="s">
        <v>79</v>
      </c>
      <c r="P19" s="29" t="s">
        <v>80</v>
      </c>
      <c r="Q19" s="29" t="s">
        <v>81</v>
      </c>
      <c r="R19" s="29" t="s">
        <v>82</v>
      </c>
      <c r="S19" s="29" t="s">
        <v>83</v>
      </c>
    </row>
    <row r="20" spans="1:19">
      <c r="A20" s="18"/>
      <c r="B20" s="25"/>
      <c r="C20" s="25"/>
      <c r="D20" s="21"/>
      <c r="E20" s="21"/>
      <c r="F20" s="21"/>
      <c r="G20" s="21"/>
      <c r="H20" s="21"/>
      <c r="I20" s="21"/>
      <c r="J20" s="21"/>
      <c r="L20" s="9" t="s">
        <v>19</v>
      </c>
      <c r="M20" s="1">
        <f>P6</f>
        <v>12</v>
      </c>
      <c r="N20" s="1">
        <f>P7</f>
        <v>12</v>
      </c>
      <c r="O20" s="1">
        <f>P8</f>
        <v>12</v>
      </c>
      <c r="P20" s="1">
        <f>P9</f>
        <v>12</v>
      </c>
      <c r="Q20" s="1">
        <f>P10</f>
        <v>12</v>
      </c>
      <c r="R20" s="1">
        <f>P11</f>
        <v>12</v>
      </c>
      <c r="S20" s="13">
        <f>P12</f>
        <v>12</v>
      </c>
    </row>
    <row r="21" spans="1:19">
      <c r="A21" s="18"/>
      <c r="B21" s="19"/>
      <c r="C21" s="20"/>
      <c r="D21" s="21"/>
      <c r="E21" s="21"/>
      <c r="F21" s="21"/>
      <c r="G21" s="21"/>
      <c r="H21" s="21"/>
      <c r="I21" s="21"/>
      <c r="J21" s="21"/>
      <c r="L21" s="9" t="s">
        <v>20</v>
      </c>
      <c r="M21" s="1">
        <f>M6+N6</f>
        <v>12</v>
      </c>
      <c r="N21" s="1">
        <f>M7+N7</f>
        <v>12</v>
      </c>
      <c r="O21" s="1">
        <f>M8+N8</f>
        <v>12</v>
      </c>
      <c r="P21" s="1">
        <f>M9+N9</f>
        <v>12</v>
      </c>
      <c r="Q21" s="1">
        <f>M10+N10</f>
        <v>10</v>
      </c>
      <c r="R21" s="1">
        <f>M11+N11</f>
        <v>10</v>
      </c>
      <c r="S21" s="1">
        <f>M12+N12</f>
        <v>10</v>
      </c>
    </row>
    <row r="22" spans="1:19">
      <c r="A22" s="18"/>
      <c r="B22" s="19"/>
      <c r="C22" s="20"/>
      <c r="D22" s="21"/>
      <c r="E22" s="21"/>
      <c r="F22" s="21"/>
      <c r="G22" s="21"/>
      <c r="H22" s="21"/>
      <c r="I22" s="21"/>
      <c r="J22" s="21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83.333333333333343</v>
      </c>
      <c r="R22" s="6">
        <f t="shared" si="1"/>
        <v>83.333333333333343</v>
      </c>
      <c r="S22" s="6">
        <f t="shared" si="1"/>
        <v>83.333333333333343</v>
      </c>
    </row>
    <row r="23" spans="1:19">
      <c r="A23" s="18"/>
      <c r="B23" s="19"/>
      <c r="C23" s="20"/>
      <c r="D23" s="21"/>
      <c r="E23" s="21"/>
      <c r="F23" s="21"/>
      <c r="G23" s="21"/>
      <c r="H23" s="21"/>
      <c r="I23" s="21"/>
      <c r="J23" s="21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>
      <c r="A24" s="18"/>
      <c r="B24" s="19"/>
      <c r="C24" s="20"/>
      <c r="D24" s="21"/>
      <c r="E24" s="21"/>
      <c r="F24" s="21"/>
      <c r="G24" s="21"/>
      <c r="H24" s="21"/>
      <c r="I24" s="21"/>
      <c r="J24" s="21"/>
    </row>
    <row r="25" spans="1:19" ht="61.9" customHeight="1">
      <c r="A25" s="18"/>
      <c r="B25" s="19"/>
      <c r="C25" s="20"/>
      <c r="D25" s="21"/>
      <c r="E25" s="21"/>
      <c r="F25" s="21"/>
      <c r="G25" s="21"/>
      <c r="H25" s="21"/>
      <c r="I25" s="21"/>
      <c r="J25" s="21"/>
      <c r="L25" s="31" t="s">
        <v>133</v>
      </c>
      <c r="M25" s="31"/>
      <c r="N25" s="31"/>
      <c r="O25" s="31"/>
      <c r="P25" s="31"/>
      <c r="Q25" s="31"/>
      <c r="R25" s="31"/>
      <c r="S25" s="31"/>
    </row>
    <row r="26" spans="1:19">
      <c r="A26" s="18"/>
      <c r="B26" s="19"/>
      <c r="C26" s="20"/>
      <c r="D26" s="21"/>
      <c r="E26" s="21"/>
      <c r="F26" s="21"/>
      <c r="G26" s="21"/>
      <c r="H26" s="21"/>
      <c r="I26" s="21"/>
      <c r="J26" s="21"/>
    </row>
    <row r="27" spans="1:19">
      <c r="A27" s="18"/>
      <c r="B27" s="19"/>
      <c r="C27" s="20"/>
      <c r="D27" s="21"/>
      <c r="E27" s="21"/>
      <c r="F27" s="21"/>
      <c r="G27" s="21"/>
      <c r="H27" s="21"/>
      <c r="I27" s="21"/>
      <c r="J27" s="21"/>
    </row>
    <row r="28" spans="1:19">
      <c r="A28" s="18"/>
      <c r="B28" s="19"/>
      <c r="C28" s="22"/>
      <c r="D28" s="21"/>
      <c r="E28" s="21"/>
      <c r="F28" s="21"/>
      <c r="G28" s="21"/>
      <c r="H28" s="21"/>
      <c r="I28" s="21"/>
      <c r="J28" s="21"/>
    </row>
    <row r="29" spans="1:19">
      <c r="A29" s="18"/>
      <c r="B29" s="19"/>
      <c r="C29" s="20"/>
      <c r="D29" s="21"/>
      <c r="E29" s="21"/>
      <c r="F29" s="21"/>
      <c r="G29" s="21"/>
      <c r="H29" s="21"/>
      <c r="I29" s="21"/>
      <c r="J29" s="21"/>
    </row>
    <row r="30" spans="1:19">
      <c r="A30" s="18"/>
      <c r="B30" s="19"/>
      <c r="C30" s="20"/>
      <c r="D30" s="21"/>
      <c r="E30" s="21"/>
      <c r="F30" s="21"/>
      <c r="G30" s="21"/>
      <c r="H30" s="21"/>
      <c r="I30" s="21"/>
      <c r="J30" s="21"/>
    </row>
    <row r="31" spans="1:19">
      <c r="A31" s="18"/>
      <c r="B31" s="19"/>
      <c r="C31" s="20"/>
      <c r="D31" s="21"/>
      <c r="E31" s="21"/>
      <c r="F31" s="21"/>
      <c r="G31" s="21"/>
      <c r="H31" s="21"/>
      <c r="I31" s="21"/>
      <c r="J31" s="21"/>
    </row>
    <row r="32" spans="1:19">
      <c r="A32" s="18"/>
      <c r="B32" s="19"/>
      <c r="C32" s="20"/>
      <c r="D32" s="21"/>
      <c r="E32" s="21"/>
      <c r="F32" s="21"/>
      <c r="G32" s="21"/>
      <c r="H32" s="21"/>
      <c r="I32" s="21"/>
      <c r="J32" s="21"/>
    </row>
    <row r="33" spans="1:10">
      <c r="A33" s="18"/>
      <c r="B33" s="19"/>
      <c r="C33" s="20"/>
      <c r="D33" s="21"/>
      <c r="E33" s="21"/>
      <c r="F33" s="21"/>
      <c r="G33" s="21"/>
      <c r="H33" s="21"/>
      <c r="I33" s="21"/>
      <c r="J33" s="21"/>
    </row>
    <row r="34" spans="1:10">
      <c r="A34" s="18"/>
      <c r="B34" s="19"/>
      <c r="C34" s="20"/>
      <c r="D34" s="21"/>
      <c r="E34" s="21"/>
      <c r="F34" s="21"/>
      <c r="G34" s="21"/>
      <c r="H34" s="21"/>
      <c r="I34" s="21"/>
      <c r="J34" s="21"/>
    </row>
    <row r="35" spans="1:10">
      <c r="A35" s="18"/>
      <c r="B35" s="19"/>
      <c r="C35" s="20"/>
      <c r="D35" s="21"/>
      <c r="E35" s="21"/>
      <c r="F35" s="21"/>
      <c r="G35" s="21"/>
      <c r="H35" s="21"/>
      <c r="I35" s="21"/>
      <c r="J35" s="21"/>
    </row>
    <row r="36" spans="1:10">
      <c r="A36" s="18"/>
      <c r="B36" s="19"/>
      <c r="C36" s="20"/>
      <c r="D36" s="21"/>
      <c r="E36" s="21"/>
      <c r="F36" s="21"/>
      <c r="G36" s="21"/>
      <c r="H36" s="21"/>
      <c r="I36" s="21"/>
      <c r="J36" s="21"/>
    </row>
    <row r="37" spans="1:10">
      <c r="A37" s="18"/>
      <c r="B37" s="19"/>
      <c r="C37" s="22"/>
      <c r="D37" s="21"/>
      <c r="E37" s="21"/>
      <c r="F37" s="21"/>
      <c r="G37" s="21"/>
      <c r="H37" s="21"/>
      <c r="I37" s="21"/>
      <c r="J37" s="21"/>
    </row>
    <row r="38" spans="1:10">
      <c r="A38" s="18"/>
      <c r="B38" s="19"/>
      <c r="C38" s="22"/>
      <c r="D38" s="21"/>
      <c r="E38" s="21"/>
      <c r="F38" s="21"/>
      <c r="G38" s="21"/>
      <c r="H38" s="21"/>
      <c r="I38" s="21"/>
      <c r="J38" s="21"/>
    </row>
    <row r="39" spans="1:10">
      <c r="A39" s="18"/>
      <c r="B39" s="19"/>
      <c r="C39" s="20"/>
      <c r="D39" s="21"/>
      <c r="E39" s="21"/>
      <c r="F39" s="21"/>
      <c r="G39" s="21"/>
      <c r="H39" s="21"/>
      <c r="I39" s="21"/>
      <c r="J39" s="21"/>
    </row>
    <row r="40" spans="1:10">
      <c r="A40" s="18"/>
      <c r="B40" s="19"/>
      <c r="C40" s="22"/>
      <c r="D40" s="21"/>
      <c r="E40" s="21"/>
      <c r="F40" s="21"/>
      <c r="G40" s="21"/>
      <c r="H40" s="21"/>
      <c r="I40" s="21"/>
      <c r="J40" s="21"/>
    </row>
    <row r="41" spans="1:10">
      <c r="A41" s="18"/>
      <c r="B41" s="19"/>
      <c r="C41" s="20"/>
      <c r="D41" s="21"/>
      <c r="E41" s="21"/>
      <c r="F41" s="21"/>
      <c r="G41" s="21"/>
      <c r="H41" s="21"/>
      <c r="I41" s="21"/>
      <c r="J41" s="21"/>
    </row>
    <row r="42" spans="1:10">
      <c r="A42" s="18"/>
      <c r="B42" s="19"/>
      <c r="C42" s="20"/>
      <c r="D42" s="21"/>
      <c r="E42" s="21"/>
      <c r="F42" s="21"/>
      <c r="G42" s="21"/>
      <c r="H42" s="21"/>
      <c r="I42" s="21"/>
      <c r="J42" s="21"/>
    </row>
    <row r="43" spans="1:10">
      <c r="A43" s="18"/>
      <c r="B43" s="19"/>
      <c r="C43" s="20"/>
      <c r="D43" s="21"/>
      <c r="E43" s="21"/>
      <c r="F43" s="21"/>
      <c r="G43" s="21"/>
      <c r="H43" s="21"/>
      <c r="I43" s="21"/>
      <c r="J43" s="21"/>
    </row>
    <row r="44" spans="1:10">
      <c r="A44" s="18"/>
      <c r="B44" s="19"/>
      <c r="C44" s="20"/>
      <c r="D44" s="21"/>
      <c r="E44" s="21"/>
      <c r="F44" s="21"/>
      <c r="G44" s="21"/>
      <c r="H44" s="21"/>
      <c r="I44" s="21"/>
      <c r="J44" s="21"/>
    </row>
    <row r="45" spans="1:10">
      <c r="A45" s="18"/>
      <c r="B45" s="19"/>
      <c r="C45" s="20"/>
      <c r="D45" s="21"/>
      <c r="E45" s="21"/>
      <c r="F45" s="21"/>
      <c r="G45" s="21"/>
      <c r="H45" s="21"/>
      <c r="I45" s="21"/>
      <c r="J45" s="21"/>
    </row>
    <row r="46" spans="1:10">
      <c r="A46" s="18"/>
      <c r="B46" s="19"/>
      <c r="C46" s="20"/>
      <c r="D46" s="21"/>
      <c r="E46" s="21"/>
      <c r="F46" s="21"/>
      <c r="G46" s="21"/>
      <c r="H46" s="21"/>
      <c r="I46" s="21"/>
      <c r="J46" s="21"/>
    </row>
    <row r="47" spans="1:10">
      <c r="A47" s="18"/>
      <c r="B47" s="19"/>
      <c r="C47" s="20"/>
      <c r="D47" s="21"/>
      <c r="E47" s="21"/>
      <c r="F47" s="21"/>
      <c r="G47" s="21"/>
      <c r="H47" s="21"/>
      <c r="I47" s="21"/>
      <c r="J47" s="21"/>
    </row>
    <row r="48" spans="1:10">
      <c r="A48" s="18"/>
      <c r="B48" s="19"/>
      <c r="C48" s="20"/>
      <c r="D48" s="21"/>
      <c r="E48" s="21"/>
      <c r="F48" s="21"/>
      <c r="G48" s="21"/>
      <c r="H48" s="21"/>
      <c r="I48" s="21"/>
      <c r="J48" s="21"/>
    </row>
    <row r="49" spans="1:10">
      <c r="A49" s="18"/>
      <c r="B49" s="19"/>
      <c r="C49" s="20"/>
      <c r="D49" s="21"/>
      <c r="E49" s="21"/>
      <c r="F49" s="21"/>
      <c r="G49" s="21"/>
      <c r="H49" s="21"/>
      <c r="I49" s="21"/>
      <c r="J49" s="21"/>
    </row>
    <row r="50" spans="1:10">
      <c r="A50" s="18"/>
      <c r="B50" s="19"/>
      <c r="C50" s="20"/>
      <c r="D50" s="21"/>
      <c r="E50" s="21"/>
      <c r="F50" s="21"/>
      <c r="G50" s="21"/>
      <c r="H50" s="21"/>
      <c r="I50" s="21"/>
      <c r="J50" s="21"/>
    </row>
    <row r="51" spans="1:10">
      <c r="A51" s="18"/>
      <c r="B51" s="19"/>
      <c r="C51" s="20"/>
      <c r="D51" s="21"/>
      <c r="E51" s="21"/>
      <c r="F51" s="21"/>
      <c r="G51" s="21"/>
      <c r="H51" s="21"/>
      <c r="I51" s="21"/>
      <c r="J51" s="21"/>
    </row>
    <row r="52" spans="1:10">
      <c r="A52" s="18"/>
      <c r="B52" s="19"/>
      <c r="C52" s="20"/>
      <c r="D52" s="21"/>
      <c r="E52" s="21"/>
      <c r="F52" s="21"/>
      <c r="G52" s="21"/>
      <c r="H52" s="21"/>
      <c r="I52" s="21"/>
      <c r="J52" s="21"/>
    </row>
    <row r="53" spans="1:10">
      <c r="A53" s="18"/>
      <c r="B53" s="19"/>
      <c r="C53" s="22"/>
      <c r="D53" s="21"/>
      <c r="E53" s="21"/>
      <c r="F53" s="21"/>
      <c r="G53" s="21"/>
      <c r="H53" s="21"/>
      <c r="I53" s="21"/>
      <c r="J53" s="21"/>
    </row>
    <row r="54" spans="1:10">
      <c r="A54" s="18"/>
      <c r="B54" s="19"/>
      <c r="C54" s="20"/>
      <c r="F54" s="21"/>
      <c r="G54" s="21"/>
      <c r="H54" s="21"/>
      <c r="I54" s="21"/>
      <c r="J54" s="21"/>
    </row>
    <row r="55" spans="1:10">
      <c r="A55" s="18"/>
      <c r="B55" s="19"/>
      <c r="C55" s="20"/>
      <c r="F55" s="21"/>
      <c r="G55" s="21"/>
      <c r="H55" s="21"/>
      <c r="I55" s="21"/>
      <c r="J55" s="21"/>
    </row>
    <row r="56" spans="1:10">
      <c r="A56" s="18"/>
      <c r="B56" s="19"/>
      <c r="C56" s="20"/>
      <c r="F56" s="21"/>
      <c r="G56" s="21"/>
      <c r="H56" s="21"/>
      <c r="I56" s="21"/>
      <c r="J56" s="21"/>
    </row>
    <row r="57" spans="1:10">
      <c r="A57" s="18"/>
      <c r="B57" s="19"/>
      <c r="C57" s="20"/>
      <c r="F57" s="21"/>
      <c r="G57" s="21"/>
      <c r="H57" s="21"/>
      <c r="I57" s="21"/>
      <c r="J57" s="21"/>
    </row>
    <row r="58" spans="1:10">
      <c r="A58" s="18"/>
      <c r="B58" s="19"/>
      <c r="C58" s="20"/>
      <c r="F58" s="21"/>
      <c r="G58" s="21"/>
      <c r="H58" s="21"/>
      <c r="I58" s="21"/>
      <c r="J58" s="21"/>
    </row>
    <row r="59" spans="1:10">
      <c r="A59" s="18"/>
      <c r="B59" s="23"/>
    </row>
    <row r="60" spans="1:10">
      <c r="A60" s="18"/>
      <c r="B60" s="23"/>
    </row>
    <row r="61" spans="1:10">
      <c r="A61" s="18"/>
      <c r="B61" s="23"/>
    </row>
    <row r="62" spans="1:10">
      <c r="A62" s="18"/>
      <c r="B62" s="23"/>
    </row>
    <row r="63" spans="1:10">
      <c r="A63" s="18"/>
      <c r="B63" s="23"/>
    </row>
    <row r="64" spans="1:10">
      <c r="A64" s="18"/>
      <c r="B64" s="23"/>
    </row>
    <row r="65" spans="1:2">
      <c r="A65" s="18"/>
      <c r="B65" s="23"/>
    </row>
    <row r="66" spans="1:2">
      <c r="A66" s="18"/>
      <c r="B66" s="23"/>
    </row>
    <row r="67" spans="1:2">
      <c r="A67" s="18"/>
      <c r="B67" s="23"/>
    </row>
    <row r="68" spans="1:2">
      <c r="A68" s="18"/>
      <c r="B68" s="23"/>
    </row>
    <row r="69" spans="1:2">
      <c r="A69" s="18"/>
      <c r="B69" s="23"/>
    </row>
    <row r="70" spans="1:2">
      <c r="A70" s="18"/>
      <c r="B70" s="23"/>
    </row>
    <row r="71" spans="1:2">
      <c r="A71" s="18"/>
      <c r="B71" s="23"/>
    </row>
    <row r="72" spans="1:2">
      <c r="A72" s="18"/>
      <c r="B72" s="23"/>
    </row>
    <row r="73" spans="1:2">
      <c r="A73" s="18"/>
      <c r="B73" s="23"/>
    </row>
    <row r="74" spans="1:2">
      <c r="A74" s="18"/>
      <c r="B74" s="23"/>
    </row>
    <row r="75" spans="1:2">
      <c r="A75" s="18"/>
      <c r="B75" s="23"/>
    </row>
    <row r="76" spans="1:2">
      <c r="A76" s="18"/>
      <c r="B76" s="23"/>
    </row>
    <row r="77" spans="1:2">
      <c r="A77" s="18"/>
      <c r="B77" s="23"/>
    </row>
    <row r="78" spans="1:2">
      <c r="A78" s="18"/>
      <c r="B78" s="23"/>
    </row>
    <row r="79" spans="1:2">
      <c r="A79" s="18"/>
      <c r="B79" s="23"/>
    </row>
    <row r="80" spans="1:2">
      <c r="A80" s="18"/>
      <c r="B80" s="23"/>
    </row>
    <row r="81" spans="1:2">
      <c r="A81" s="18"/>
      <c r="B81" s="23"/>
    </row>
    <row r="82" spans="1:2">
      <c r="A82" s="18"/>
      <c r="B82" s="23"/>
    </row>
    <row r="83" spans="1:2">
      <c r="A83" s="18"/>
      <c r="B83" s="23"/>
    </row>
    <row r="84" spans="1:2">
      <c r="A84" s="18"/>
      <c r="B84" s="23"/>
    </row>
    <row r="85" spans="1:2">
      <c r="A85" s="18"/>
      <c r="B85" s="23"/>
    </row>
    <row r="86" spans="1:2">
      <c r="A86" s="18"/>
      <c r="B86" s="23"/>
    </row>
    <row r="87" spans="1:2">
      <c r="A87" s="18"/>
      <c r="B87" s="23"/>
    </row>
    <row r="88" spans="1:2">
      <c r="A88" s="18"/>
      <c r="B88" s="23"/>
    </row>
    <row r="89" spans="1:2">
      <c r="A89" s="18"/>
      <c r="B89" s="23"/>
    </row>
    <row r="90" spans="1:2">
      <c r="A90" s="18"/>
      <c r="B90" s="23"/>
    </row>
    <row r="91" spans="1:2">
      <c r="A91" s="18"/>
      <c r="B91" s="23"/>
    </row>
    <row r="92" spans="1:2">
      <c r="A92" s="18"/>
      <c r="B92" s="23"/>
    </row>
    <row r="93" spans="1:2">
      <c r="A93" s="18"/>
      <c r="B93" s="23"/>
    </row>
    <row r="94" spans="1:2">
      <c r="A94" s="18"/>
      <c r="B94" s="23"/>
    </row>
    <row r="95" spans="1:2">
      <c r="A95" s="18"/>
      <c r="B95" s="23"/>
    </row>
    <row r="96" spans="1:2">
      <c r="A96" s="18"/>
      <c r="B96" s="23"/>
    </row>
    <row r="97" spans="1:2">
      <c r="A97" s="18"/>
      <c r="B97" s="23"/>
    </row>
    <row r="98" spans="1:2">
      <c r="A98" s="18"/>
      <c r="B98" s="23"/>
    </row>
    <row r="99" spans="1:2">
      <c r="A99" s="18"/>
      <c r="B99" s="23"/>
    </row>
    <row r="100" spans="1:2">
      <c r="A100" s="18"/>
      <c r="B100" s="23"/>
    </row>
    <row r="101" spans="1:2">
      <c r="A101" s="18"/>
      <c r="B101" s="23"/>
    </row>
    <row r="102" spans="1:2">
      <c r="A102" s="18"/>
      <c r="B102" s="23"/>
    </row>
    <row r="103" spans="1:2">
      <c r="A103" s="18"/>
      <c r="B103" s="23"/>
    </row>
    <row r="104" spans="1:2">
      <c r="A104" s="18"/>
      <c r="B104" s="23"/>
    </row>
    <row r="105" spans="1:2">
      <c r="A105" s="18"/>
      <c r="B105" s="2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SD</cp:lastModifiedBy>
  <dcterms:created xsi:type="dcterms:W3CDTF">2023-07-02T03:41:55Z</dcterms:created>
  <dcterms:modified xsi:type="dcterms:W3CDTF">2023-09-23T02:12:00Z</dcterms:modified>
</cp:coreProperties>
</file>