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1840" windowHeight="13740" activeTab="2"/>
  </bookViews>
  <sheets>
    <sheet name="2017-20 Batch" sheetId="1" r:id="rId1"/>
    <sheet name="2018-21 Batch" sheetId="3" r:id="rId2"/>
    <sheet name="2019-22 Batch" sheetId="4" r:id="rId3"/>
    <sheet name="2020-23 Batch" sheetId="2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2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  <c r="O12" i="1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O12" i="3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N12" i="4"/>
  <c r="N11"/>
  <c r="N10"/>
  <c r="N9"/>
  <c r="N8"/>
  <c r="N7"/>
  <c r="N6"/>
  <c r="M12"/>
  <c r="M11"/>
  <c r="M10"/>
  <c r="M9"/>
  <c r="M8"/>
  <c r="M7"/>
  <c r="M6"/>
  <c r="O12"/>
  <c r="O11"/>
  <c r="O10"/>
  <c r="O9"/>
  <c r="O8"/>
  <c r="O7"/>
  <c r="O6"/>
  <c r="P12" l="1"/>
  <c r="P11"/>
  <c r="P10"/>
  <c r="Q20" s="1"/>
  <c r="Q21"/>
  <c r="P21"/>
  <c r="P8"/>
  <c r="O20" s="1"/>
  <c r="O21"/>
  <c r="P7"/>
  <c r="N20" s="1"/>
  <c r="N21"/>
  <c r="P6"/>
  <c r="M20" s="1"/>
  <c r="S21" i="3"/>
  <c r="R21"/>
  <c r="Q21"/>
  <c r="P21"/>
  <c r="O21"/>
  <c r="N21"/>
  <c r="M21"/>
  <c r="P12"/>
  <c r="P11"/>
  <c r="S20" s="1"/>
  <c r="P10"/>
  <c r="Q20" s="1"/>
  <c r="P9"/>
  <c r="P20" s="1"/>
  <c r="P8"/>
  <c r="O20" s="1"/>
  <c r="O22" s="1"/>
  <c r="O23" s="1"/>
  <c r="P7"/>
  <c r="N20" s="1"/>
  <c r="P6"/>
  <c r="M20" s="1"/>
  <c r="S22" i="2"/>
  <c r="R22"/>
  <c r="Q22"/>
  <c r="P22"/>
  <c r="O22"/>
  <c r="N22"/>
  <c r="M22"/>
  <c r="R21"/>
  <c r="P13"/>
  <c r="P12"/>
  <c r="S21" s="1"/>
  <c r="S23" s="1"/>
  <c r="S24" s="1"/>
  <c r="P11"/>
  <c r="Q21" s="1"/>
  <c r="P10"/>
  <c r="P21" s="1"/>
  <c r="P9"/>
  <c r="O21" s="1"/>
  <c r="O23" s="1"/>
  <c r="O24" s="1"/>
  <c r="P8"/>
  <c r="N21" s="1"/>
  <c r="P7"/>
  <c r="M21" s="1"/>
  <c r="S21" i="1"/>
  <c r="R21"/>
  <c r="Q21"/>
  <c r="P21"/>
  <c r="O21"/>
  <c r="N21"/>
  <c r="M21"/>
  <c r="P12"/>
  <c r="P11"/>
  <c r="S20" s="1"/>
  <c r="P10"/>
  <c r="Q20" s="1"/>
  <c r="P9"/>
  <c r="P20" s="1"/>
  <c r="P22" s="1"/>
  <c r="P23" s="1"/>
  <c r="P8"/>
  <c r="O20" s="1"/>
  <c r="P7"/>
  <c r="N20" s="1"/>
  <c r="P6"/>
  <c r="M20" s="1"/>
  <c r="N23" i="2" l="1"/>
  <c r="N24" s="1"/>
  <c r="R23"/>
  <c r="R24" s="1"/>
  <c r="P23"/>
  <c r="P24" s="1"/>
  <c r="M23"/>
  <c r="M24" s="1"/>
  <c r="Q23"/>
  <c r="Q24" s="1"/>
  <c r="O22" i="1"/>
  <c r="O23" s="1"/>
  <c r="M22"/>
  <c r="M23" s="1"/>
  <c r="Q22"/>
  <c r="Q23" s="1"/>
  <c r="S22"/>
  <c r="S23" s="1"/>
  <c r="R20"/>
  <c r="R22" s="1"/>
  <c r="R23" s="1"/>
  <c r="P22" i="3"/>
  <c r="P23" s="1"/>
  <c r="M22"/>
  <c r="M23" s="1"/>
  <c r="Q22"/>
  <c r="Q23" s="1"/>
  <c r="R20"/>
  <c r="R22" s="1"/>
  <c r="R23" s="1"/>
  <c r="S22"/>
  <c r="S23" s="1"/>
  <c r="N22"/>
  <c r="N23" s="1"/>
  <c r="N22" i="4"/>
  <c r="N23" s="1"/>
  <c r="S20"/>
  <c r="R20"/>
  <c r="Q22"/>
  <c r="Q23" s="1"/>
  <c r="O22"/>
  <c r="O23" s="1"/>
  <c r="R21"/>
  <c r="R22" s="1"/>
  <c r="R23" s="1"/>
  <c r="S21"/>
  <c r="M21"/>
  <c r="M22" s="1"/>
  <c r="M23" s="1"/>
  <c r="P9"/>
  <c r="P20" s="1"/>
  <c r="P22" s="1"/>
  <c r="P23" s="1"/>
  <c r="N22" i="1"/>
  <c r="N23" s="1"/>
  <c r="S22" i="4" l="1"/>
  <c r="S23" s="1"/>
</calcChain>
</file>

<file path=xl/sharedStrings.xml><?xml version="1.0" encoding="utf-8"?>
<sst xmlns="http://schemas.openxmlformats.org/spreadsheetml/2006/main" count="538" uniqueCount="392">
  <si>
    <t>NISTARINI COLLEGE, PURULIA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</si>
  <si>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</si>
  <si>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DEPARTMENT: BENGALI                                                                                          ATTAINMENT BASED ON SGPA (FOR ALL THE 6 SEMESTERS) AND CGPA FOR ACADEMIC SESSION 2017-20</t>
  </si>
  <si>
    <t>PROGRAM CODE: BBNGCCHT</t>
  </si>
  <si>
    <t xml:space="preserve">   </t>
  </si>
  <si>
    <t>SGPA ANALYSIS</t>
  </si>
  <si>
    <t>Sl. No.</t>
  </si>
  <si>
    <t>Name of the Student</t>
  </si>
  <si>
    <t>Regn. No. with year</t>
  </si>
  <si>
    <t>SGPA - 1</t>
  </si>
  <si>
    <t>SGPA - 2</t>
  </si>
  <si>
    <t>SGPA - 3</t>
  </si>
  <si>
    <t>SGPA - 4</t>
  </si>
  <si>
    <t>SGPA - 5</t>
  </si>
  <si>
    <t>SGPA - 6</t>
  </si>
  <si>
    <t>CGPA</t>
  </si>
  <si>
    <t>Semester</t>
  </si>
  <si>
    <t>No. of Students with SGPA between 8 - 10</t>
  </si>
  <si>
    <t>No. of Students with SGPA between 6 - 8</t>
  </si>
  <si>
    <t>No. of Students with SGPA &lt; 6</t>
  </si>
  <si>
    <t>Total</t>
  </si>
  <si>
    <t>PRIYANKA CHATTERJEE</t>
  </si>
  <si>
    <t>009935</t>
  </si>
  <si>
    <t>NEELAM SINGHA MODAK</t>
  </si>
  <si>
    <t>009870</t>
  </si>
  <si>
    <t>JAYESHREE MAHATO</t>
  </si>
  <si>
    <t>009755</t>
  </si>
  <si>
    <t>MOUMITA MAHATO</t>
  </si>
  <si>
    <t>009844</t>
  </si>
  <si>
    <t>SUDHA MANDAL</t>
  </si>
  <si>
    <t>010096</t>
  </si>
  <si>
    <t>SIBANI MAHATO</t>
  </si>
  <si>
    <t>010059</t>
  </si>
  <si>
    <t>PINKI  MAHAPATRA</t>
  </si>
  <si>
    <t>009913</t>
  </si>
  <si>
    <t>MITALI DAS</t>
  </si>
  <si>
    <t>009832</t>
  </si>
  <si>
    <t>NIBEDITA MUKHERJEE</t>
  </si>
  <si>
    <t>009874</t>
  </si>
  <si>
    <t>MANORAMA MAJHI</t>
  </si>
  <si>
    <t>009823</t>
  </si>
  <si>
    <t>SURABHI MAHATO</t>
  </si>
  <si>
    <t>010120</t>
  </si>
  <si>
    <t>KAJAL MAHATO</t>
  </si>
  <si>
    <t>009770</t>
  </si>
  <si>
    <r>
      <rPr>
        <b/>
        <sz val="11"/>
        <color theme="1"/>
        <rFont val="Calibri"/>
        <charset val="134"/>
        <scheme val="minor"/>
      </rPr>
      <t xml:space="preserve">Target Levels:
</t>
    </r>
    <r>
      <rPr>
        <b/>
        <sz val="11"/>
        <color rgb="FFC00000"/>
        <rFont val="Calibri"/>
        <charset val="134"/>
        <scheme val="minor"/>
      </rPr>
      <t>Level - 1: 50% students getting 60% marks.</t>
    </r>
    <r>
      <rPr>
        <b/>
        <sz val="11"/>
        <color theme="1"/>
        <rFont val="Calibri"/>
        <charset val="134"/>
        <scheme val="minor"/>
      </rPr>
      <t xml:space="preserve">
</t>
    </r>
    <r>
      <rPr>
        <b/>
        <sz val="11"/>
        <color rgb="FF00B0F0"/>
        <rFont val="Calibri"/>
        <charset val="134"/>
        <scheme val="minor"/>
      </rPr>
      <t>Level - 2: 60% students getting 60% marks.</t>
    </r>
    <r>
      <rPr>
        <b/>
        <sz val="11"/>
        <color theme="1"/>
        <rFont val="Calibri"/>
        <charset val="134"/>
        <scheme val="minor"/>
      </rPr>
      <t xml:space="preserve">
</t>
    </r>
    <r>
      <rPr>
        <b/>
        <sz val="11"/>
        <color rgb="FF00B050"/>
        <rFont val="Calibri"/>
        <charset val="134"/>
        <scheme val="minor"/>
      </rPr>
      <t xml:space="preserve">Level - 3: 75% students getting 60% marks.
</t>
    </r>
  </si>
  <si>
    <t>SEMESTER-WISE CO ANALYSIS</t>
  </si>
  <si>
    <t>Program Outcome</t>
  </si>
  <si>
    <t>SANTOSHI SARKAR</t>
  </si>
  <si>
    <t>010033</t>
  </si>
  <si>
    <t>SEMESTER</t>
  </si>
  <si>
    <t>SEM-1</t>
  </si>
  <si>
    <t>SEM-2</t>
  </si>
  <si>
    <t>SEM-3</t>
  </si>
  <si>
    <t>SEM-4</t>
  </si>
  <si>
    <t>SEM-5</t>
  </si>
  <si>
    <t>SEM-6</t>
  </si>
  <si>
    <t>SUMANA PATRA</t>
  </si>
  <si>
    <t>010106</t>
  </si>
  <si>
    <t>COURSE OUTCOMES</t>
  </si>
  <si>
    <t>PUJA BAURI</t>
  </si>
  <si>
    <t>009942</t>
  </si>
  <si>
    <t>Total Students</t>
  </si>
  <si>
    <t>APARAJITA MANDAL</t>
  </si>
  <si>
    <t>009635</t>
  </si>
  <si>
    <t>No. of students with SGPA &gt; 6</t>
  </si>
  <si>
    <t>SUDIPTA MANDAL</t>
  </si>
  <si>
    <t>010097</t>
  </si>
  <si>
    <t>Semester-wise CO Attainment (%)</t>
  </si>
  <si>
    <t>PIYASA CHOWDHURY</t>
  </si>
  <si>
    <t>009916</t>
  </si>
  <si>
    <t>CO Attainment Level</t>
  </si>
  <si>
    <t>ARPITA SAHIS</t>
  </si>
  <si>
    <t>009652</t>
  </si>
  <si>
    <t>MOUSUMI CHALL</t>
  </si>
  <si>
    <t>009849</t>
  </si>
  <si>
    <t>JABARANI MAHATO</t>
  </si>
  <si>
    <t>009749</t>
  </si>
  <si>
    <t>MEENA DEOGHORIA</t>
  </si>
  <si>
    <t>009827</t>
  </si>
  <si>
    <t>PUJA KUIRY</t>
  </si>
  <si>
    <t>009944</t>
  </si>
  <si>
    <t>SOMALI SINGHAMAHAPATRA</t>
  </si>
  <si>
    <t>010075</t>
  </si>
  <si>
    <t>SANGITA MAHATO</t>
  </si>
  <si>
    <t>010027</t>
  </si>
  <si>
    <t>SUPRIYA SEN</t>
  </si>
  <si>
    <t>010119</t>
  </si>
  <si>
    <t>SANCHITA SATPATHI</t>
  </si>
  <si>
    <t>010018</t>
  </si>
  <si>
    <t>KABITA MAHATO</t>
  </si>
  <si>
    <t>009890</t>
  </si>
  <si>
    <t>PARBATI SING SARDAR</t>
  </si>
  <si>
    <t>009903</t>
  </si>
  <si>
    <t>SUSMITA MANDAL</t>
  </si>
  <si>
    <t>010126</t>
  </si>
  <si>
    <t>MADHUMITA TUDU</t>
  </si>
  <si>
    <t>001795</t>
  </si>
  <si>
    <t>ISHITA DUTTA</t>
  </si>
  <si>
    <t>009745</t>
  </si>
  <si>
    <t>JHARNA MAHATO</t>
  </si>
  <si>
    <t>009758</t>
  </si>
  <si>
    <t>SUCHITRA MAJHI</t>
  </si>
  <si>
    <t>010094</t>
  </si>
  <si>
    <t>MADHUMITA MAJEE</t>
  </si>
  <si>
    <t>009794</t>
  </si>
  <si>
    <t>PRIYANKA RAJWAR</t>
  </si>
  <si>
    <t>009940</t>
  </si>
  <si>
    <t>RITA SARDAR</t>
  </si>
  <si>
    <t>009982</t>
  </si>
  <si>
    <t>PRIYANKA MAHATO</t>
  </si>
  <si>
    <t>009939</t>
  </si>
  <si>
    <t>BHANUMATI MURMU</t>
  </si>
  <si>
    <t>009691</t>
  </si>
  <si>
    <t>SHREYA KARMAKAR</t>
  </si>
  <si>
    <t>010057</t>
  </si>
  <si>
    <t>ASHA MAHATO</t>
  </si>
  <si>
    <t>009657</t>
  </si>
  <si>
    <t>SUPRIYA HEMBRAM</t>
  </si>
  <si>
    <t>010116</t>
  </si>
  <si>
    <t>PRIYANKA DIGAR</t>
  </si>
  <si>
    <t>009936</t>
  </si>
  <si>
    <t>RIMA DEY</t>
  </si>
  <si>
    <t>009972</t>
  </si>
  <si>
    <t>ANJALI DEY</t>
  </si>
  <si>
    <t>009625</t>
  </si>
  <si>
    <t>NAYANTARA KUNDU</t>
  </si>
  <si>
    <t>009866</t>
  </si>
  <si>
    <t>SHILA MAHATO</t>
  </si>
  <si>
    <t>010048</t>
  </si>
  <si>
    <t>MADHUMITA MAHATO</t>
  </si>
  <si>
    <t>010503</t>
  </si>
  <si>
    <t>APARNA DAS</t>
  </si>
  <si>
    <t>009637</t>
  </si>
  <si>
    <t>SONALI MAJHI</t>
  </si>
  <si>
    <t>010080</t>
  </si>
  <si>
    <t>NAYEEMA KHATUN</t>
  </si>
  <si>
    <t>009968</t>
  </si>
  <si>
    <t>SANGITA SAHIS</t>
  </si>
  <si>
    <t>010028</t>
  </si>
  <si>
    <t>BASANTI MAHATO</t>
  </si>
  <si>
    <t>009683</t>
  </si>
  <si>
    <t>MANDABI RAJWAR</t>
  </si>
  <si>
    <t>009814</t>
  </si>
  <si>
    <t>SONALI DEY</t>
  </si>
  <si>
    <t>001078</t>
  </si>
  <si>
    <t>MAHIMA CHOWDHURY</t>
  </si>
  <si>
    <t>009837</t>
  </si>
  <si>
    <t>PUJA LOHAR</t>
  </si>
  <si>
    <t>009945</t>
  </si>
  <si>
    <t>NIRMA KHATUN</t>
  </si>
  <si>
    <t>009881</t>
  </si>
  <si>
    <t>APARNA MANDAL</t>
  </si>
  <si>
    <t>009643</t>
  </si>
  <si>
    <t>CHANDRIKA MAHATO</t>
  </si>
  <si>
    <t>009705</t>
  </si>
  <si>
    <t>GPW</t>
  </si>
  <si>
    <t>DEPARTMENT:  BENGALI                                                                                      ATTAINMENT BASED ON SGPA (FOR ALL THE 6 SEMESTERS) AND CGPA FOR ACADEMIC SESSION 2020-23</t>
  </si>
  <si>
    <t>TRISHA BOXI</t>
  </si>
  <si>
    <t>010666</t>
  </si>
  <si>
    <t>TASLIMA KHATUN</t>
  </si>
  <si>
    <t>010661</t>
  </si>
  <si>
    <t>TARULATA ROY</t>
  </si>
  <si>
    <t>010660</t>
  </si>
  <si>
    <t>TANUSHREE BARAT</t>
  </si>
  <si>
    <t>010653</t>
  </si>
  <si>
    <t>SUSMITA MAHATO</t>
  </si>
  <si>
    <t>010642</t>
  </si>
  <si>
    <t>SUSMITA GARAIN</t>
  </si>
  <si>
    <t>010640</t>
  </si>
  <si>
    <t>SUPRITI DUBEY</t>
  </si>
  <si>
    <t>010635</t>
  </si>
  <si>
    <t>SUNITA RAJWAR</t>
  </si>
  <si>
    <t>010631</t>
  </si>
  <si>
    <t>SUNITA MAHATO</t>
  </si>
  <si>
    <t>010630</t>
  </si>
  <si>
    <t>SUNANDA KUMAR</t>
  </si>
  <si>
    <t>010626</t>
  </si>
  <si>
    <t>SULEKHA MAHATO</t>
  </si>
  <si>
    <t>010615</t>
  </si>
  <si>
    <t>SUDIPTA MAHATO</t>
  </si>
  <si>
    <t>010612</t>
  </si>
  <si>
    <t>SOMA MAHATA</t>
  </si>
  <si>
    <t>010591</t>
  </si>
  <si>
    <t>SIMA RAJAK</t>
  </si>
  <si>
    <t>010580</t>
  </si>
  <si>
    <t>SEEMA MAHATO</t>
  </si>
  <si>
    <t>010554</t>
  </si>
  <si>
    <t>SARAMA MAHATO</t>
  </si>
  <si>
    <t>010541</t>
  </si>
  <si>
    <t>SAMPA MAHATO</t>
  </si>
  <si>
    <t>010524</t>
  </si>
  <si>
    <t>SAMPTI CHATTERJEE</t>
  </si>
  <si>
    <t>010521</t>
  </si>
  <si>
    <t>SALMA KHATUN</t>
  </si>
  <si>
    <t>010520</t>
  </si>
  <si>
    <t>SABENA KHATUN</t>
  </si>
  <si>
    <t>010518</t>
  </si>
  <si>
    <t>RIYA PARAMANIK</t>
  </si>
  <si>
    <t>010508</t>
  </si>
  <si>
    <t>RIYA DUTTA</t>
  </si>
  <si>
    <t>010506</t>
  </si>
  <si>
    <t>RINKU GORAIN</t>
  </si>
  <si>
    <t>RIMA RAKSHIT</t>
  </si>
  <si>
    <t>010496</t>
  </si>
  <si>
    <t>RIMA MANDAL</t>
  </si>
  <si>
    <t>010495</t>
  </si>
  <si>
    <t>PUJA MANDAL</t>
  </si>
  <si>
    <t>010463</t>
  </si>
  <si>
    <t>010449</t>
  </si>
  <si>
    <t>PRIYANKA DEOGHORIA</t>
  </si>
  <si>
    <t>010442</t>
  </si>
  <si>
    <t>PRATIMA BAURI</t>
  </si>
  <si>
    <t>010428</t>
  </si>
  <si>
    <t>PRATIBHA MAHATO</t>
  </si>
  <si>
    <t>010426</t>
  </si>
  <si>
    <t>PARBINA KHATUN</t>
  </si>
  <si>
    <t>010411</t>
  </si>
  <si>
    <t>PARBATI MAJHI</t>
  </si>
  <si>
    <t>010409</t>
  </si>
  <si>
    <t>PAPIYA MANDAL</t>
  </si>
  <si>
    <t>010406</t>
  </si>
  <si>
    <t>PAMPA SEN</t>
  </si>
  <si>
    <t>010404</t>
  </si>
  <si>
    <t>NEHA MANDAL</t>
  </si>
  <si>
    <t>010380</t>
  </si>
  <si>
    <t>MOUSUMI SARKAR</t>
  </si>
  <si>
    <t>010370</t>
  </si>
  <si>
    <t>MOUSUMI MAHATO</t>
  </si>
  <si>
    <t>010366</t>
  </si>
  <si>
    <t>MOUSUMI BOURI</t>
  </si>
  <si>
    <t>010360</t>
  </si>
  <si>
    <t>LAXMONII MAHATO</t>
  </si>
  <si>
    <t>010324</t>
  </si>
  <si>
    <t>LAKSHMI SHILL</t>
  </si>
  <si>
    <t>010314</t>
  </si>
  <si>
    <t>KAKULI MAHATO</t>
  </si>
  <si>
    <t>010296</t>
  </si>
  <si>
    <t>JHARNA SINGH</t>
  </si>
  <si>
    <t>010285</t>
  </si>
  <si>
    <t>JAHANARA KHATUN</t>
  </si>
  <si>
    <t>010278</t>
  </si>
  <si>
    <t>DURGA BAURI</t>
  </si>
  <si>
    <t>010265</t>
  </si>
  <si>
    <t>DIPIKA MAHATO</t>
  </si>
  <si>
    <t>010262</t>
  </si>
  <si>
    <t>DEBENTI SINGH</t>
  </si>
  <si>
    <t>010253</t>
  </si>
  <si>
    <t>DEBALINA PRAMANIK</t>
  </si>
  <si>
    <t>010251</t>
  </si>
  <si>
    <t>CHANDANA MUNDA</t>
  </si>
  <si>
    <t>010246</t>
  </si>
  <si>
    <t>BIPASHA MODAK</t>
  </si>
  <si>
    <t>010234</t>
  </si>
  <si>
    <t>BINAPANI MAHATO</t>
  </si>
  <si>
    <t>010232</t>
  </si>
  <si>
    <t>BARNALI MAHATO</t>
  </si>
  <si>
    <t>010216</t>
  </si>
  <si>
    <t>BANDANA MAHATO</t>
  </si>
  <si>
    <t>010215</t>
  </si>
  <si>
    <t>ASHA DAS</t>
  </si>
  <si>
    <t>010201</t>
  </si>
  <si>
    <t>ARCHITA GAYAK</t>
  </si>
  <si>
    <t>010196</t>
  </si>
  <si>
    <t>ANITA MANDAL</t>
  </si>
  <si>
    <t>010181</t>
  </si>
  <si>
    <t>ANIMA MAHATO</t>
  </si>
  <si>
    <t>010169</t>
  </si>
  <si>
    <t>Anima Mahato</t>
  </si>
  <si>
    <t>Anima Murmu</t>
  </si>
  <si>
    <t>Anita Mahato</t>
  </si>
  <si>
    <t>Anjali Mandal</t>
  </si>
  <si>
    <t>Anwesha Pandey</t>
  </si>
  <si>
    <t>Barnali Munda</t>
  </si>
  <si>
    <t>Belarani Mahato</t>
  </si>
  <si>
    <t>Chhanda Kaibarta</t>
  </si>
  <si>
    <t>Debi Roy</t>
  </si>
  <si>
    <t>Hasina Khatun</t>
  </si>
  <si>
    <t>Hawa Khatoon</t>
  </si>
  <si>
    <t>Indrani Majee</t>
  </si>
  <si>
    <t>Ishani Mandal</t>
  </si>
  <si>
    <t>Lakshmi Mahato</t>
  </si>
  <si>
    <t>Lata Paramanik</t>
  </si>
  <si>
    <t>Laxmi Mahli</t>
  </si>
  <si>
    <t>Mahasweta De</t>
  </si>
  <si>
    <t>Maitry Karmakar</t>
  </si>
  <si>
    <t>Mamata Majhi</t>
  </si>
  <si>
    <t>Manisha Dutta</t>
  </si>
  <si>
    <t>Manju Rani Mahato</t>
  </si>
  <si>
    <t>Monika Bhattacharjee</t>
  </si>
  <si>
    <t>Mousumi Mahato</t>
  </si>
  <si>
    <t>Mousumi Rajwar</t>
  </si>
  <si>
    <t>Mrinalini Mahato</t>
  </si>
  <si>
    <t>Mukta Mandal</t>
  </si>
  <si>
    <t>Nibedita Mahato</t>
  </si>
  <si>
    <t>Nirupama Bauri</t>
  </si>
  <si>
    <t>Pabita Mandal</t>
  </si>
  <si>
    <t>Pritilata Khan</t>
  </si>
  <si>
    <t>Priya Nandi</t>
  </si>
  <si>
    <t>Puja Mandal</t>
  </si>
  <si>
    <t>Puja Mukherjee</t>
  </si>
  <si>
    <t>Punam Sahu</t>
  </si>
  <si>
    <t>Purnima Mahato</t>
  </si>
  <si>
    <t>Rina Rajwar</t>
  </si>
  <si>
    <t>Rita Mahato</t>
  </si>
  <si>
    <t>Riya Mahanty</t>
  </si>
  <si>
    <t>Riya Mishra</t>
  </si>
  <si>
    <t>Riya Paramanik</t>
  </si>
  <si>
    <t>Rumpa Garain</t>
  </si>
  <si>
    <t>Sabita Mahato</t>
  </si>
  <si>
    <t>Sabitri Mahato</t>
  </si>
  <si>
    <t>Samapti Mahato</t>
  </si>
  <si>
    <t>Sandhya Mahata</t>
  </si>
  <si>
    <t>Sandhyarani Rajak</t>
  </si>
  <si>
    <t>Sangita Mahato</t>
  </si>
  <si>
    <t>Saoni Mandal</t>
  </si>
  <si>
    <t>Shampa Mahato</t>
  </si>
  <si>
    <t>Shilpa Pain</t>
  </si>
  <si>
    <t>Shilpi Majee</t>
  </si>
  <si>
    <t>Snehalata Mahato</t>
  </si>
  <si>
    <t>Sonamukhi Roy</t>
  </si>
  <si>
    <t>Srabani Paramanik</t>
  </si>
  <si>
    <t>Subhra Mandal</t>
  </si>
  <si>
    <t>Sukhalata Murmu</t>
  </si>
  <si>
    <t>Supriya Mahato</t>
  </si>
  <si>
    <t>Supriya Mandal</t>
  </si>
  <si>
    <t>Tumpa Mahato</t>
  </si>
  <si>
    <t>Aparna Mahato</t>
  </si>
  <si>
    <t>Tumpa Hazra</t>
  </si>
  <si>
    <t>Sutapa Mahato</t>
  </si>
  <si>
    <t>Susmita Mahato</t>
  </si>
  <si>
    <t>Sunita Rewani</t>
  </si>
  <si>
    <t>Suchitra Bouri</t>
  </si>
  <si>
    <t>Suchitra Gorai</t>
  </si>
  <si>
    <t>soma Dhibar</t>
  </si>
  <si>
    <t>Simarani Besra</t>
  </si>
  <si>
    <t>Shreya Das Modak</t>
  </si>
  <si>
    <t>Shikharani Mahato</t>
  </si>
  <si>
    <t>Ruposi Bouri</t>
  </si>
  <si>
    <t>Riyanka Mandal</t>
  </si>
  <si>
    <t>Rituparna Sen Modak</t>
  </si>
  <si>
    <t>Rimpa Mandal</t>
  </si>
  <si>
    <t>Purabi Mahato</t>
  </si>
  <si>
    <t>Puja Pandey</t>
  </si>
  <si>
    <t>Priyanka Mandal</t>
  </si>
  <si>
    <t>Priyanka Kuiry</t>
  </si>
  <si>
    <t>Priyanka Dutta</t>
  </si>
  <si>
    <t>Priya Rajwar</t>
  </si>
  <si>
    <t>Pratima Das</t>
  </si>
  <si>
    <t>Payel Dey</t>
  </si>
  <si>
    <t>Parna Bayen</t>
  </si>
  <si>
    <t>Parbati Mahato</t>
  </si>
  <si>
    <t>Papiya Mandal</t>
  </si>
  <si>
    <t>Pallabi Bayen</t>
  </si>
  <si>
    <t>Pabita Mahato</t>
  </si>
  <si>
    <t>Namita Majhi</t>
  </si>
  <si>
    <t>Manimala Rajak</t>
  </si>
  <si>
    <t>Manika Mahato</t>
  </si>
  <si>
    <t>Manika Dutta</t>
  </si>
  <si>
    <t>Manasa Mahato</t>
  </si>
  <si>
    <t>Mamoni Modak</t>
  </si>
  <si>
    <t>Mamoni Mahato</t>
  </si>
  <si>
    <t>Mamata Mandi</t>
  </si>
  <si>
    <t>Mamata Mahato</t>
  </si>
  <si>
    <t>Madhuri Das</t>
  </si>
  <si>
    <t>Lakshmi Rajwar</t>
  </si>
  <si>
    <t xml:space="preserve"> Kabita Mahato</t>
  </si>
  <si>
    <t>Jharna Das</t>
  </si>
  <si>
    <t>Jharna Bauri</t>
  </si>
  <si>
    <t>Jayanti Bouri</t>
  </si>
  <si>
    <t>Jaya Pandey</t>
  </si>
  <si>
    <t>Jamuna Mahato</t>
  </si>
  <si>
    <t>Jabarani Mahato</t>
  </si>
  <si>
    <t>Gita Mahato</t>
  </si>
  <si>
    <t>Chandana Mahata</t>
  </si>
  <si>
    <t>Chaina Gorain</t>
  </si>
  <si>
    <t xml:space="preserve">Barsha Mahato </t>
  </si>
  <si>
    <t>Barnali Sahis</t>
  </si>
  <si>
    <t>Bandana Mahato</t>
  </si>
  <si>
    <t>Arati Rajwar</t>
  </si>
  <si>
    <t>Aparna Banerjee</t>
  </si>
  <si>
    <t>Anwesha Dey</t>
  </si>
  <si>
    <t>Afroja Khatun</t>
  </si>
  <si>
    <t>Arpita Majee</t>
  </si>
  <si>
    <t>Rita Mishra</t>
  </si>
  <si>
    <r>
      <t xml:space="preserve">Target Levels:
</t>
    </r>
    <r>
      <rPr>
        <b/>
        <sz val="11"/>
        <color rgb="FFC00000"/>
        <rFont val="Calibri"/>
        <family val="2"/>
      </rPr>
      <t>Level - 1: 50% students getting 60% marks.</t>
    </r>
    <r>
      <rPr>
        <b/>
        <sz val="11"/>
        <color rgb="FF000000"/>
        <rFont val="Calibri"/>
        <family val="2"/>
      </rPr>
      <t xml:space="preserve">
</t>
    </r>
    <r>
      <rPr>
        <b/>
        <sz val="11"/>
        <color rgb="FF00B0F0"/>
        <rFont val="Calibri"/>
        <family val="2"/>
      </rPr>
      <t>Level - 2: 60% students getting 60% marks.</t>
    </r>
    <r>
      <rPr>
        <b/>
        <sz val="11"/>
        <color rgb="FF000000"/>
        <rFont val="Calibri"/>
        <family val="2"/>
      </rPr>
      <t xml:space="preserve">
</t>
    </r>
    <r>
      <rPr>
        <b/>
        <sz val="11"/>
        <color rgb="FF00B050"/>
        <rFont val="Calibri"/>
        <family val="2"/>
      </rPr>
      <t xml:space="preserve">Level - 3: 75% students getting 60% marks.
</t>
    </r>
  </si>
  <si>
    <t>DEPARTMENT: BENGALI                                                                                       ATTAINMENT BASED ON SGPA (FOR ALL THE 6 SEMESTERS) AND CGPA FOR ACADEMIC SESSION 2019-22</t>
  </si>
  <si>
    <t>IT IS OBSERVED IN THE FINAL RESULT (CGPA) THAT, 98.36 % STUDENTS ACHIEVED MORE THAN 60% MARKS, SO THE HIGHEST CO ATTAINMENT LEVEL-3 HAS BEEN ATTAINED.</t>
  </si>
  <si>
    <t>DEPARTMENT:  BENGALI                                                                      ATTAINMENT BASED ON SGPA (FOR ALL THE 6 SEMESTERS) AND CGPA FOR ACADEMIC SESSION 2018-21</t>
  </si>
  <si>
    <t>IT IS OBSERVED IN THE FINAL RESULT (CGPA) THAT, 95 % STUDENTS ACHIEVED MORE THAN 60% MARKS, SO THE HIGHEST CO ATTAINMENT LEVEL-3 HAS BEEN ATTAINED.</t>
  </si>
  <si>
    <t>IT IS OBSERVED IN THE FINAL RESULT (CGPA) THAT, 98.33 % STUDENTS ACHIEVED MORE THAN 60% MARKS, SO THE HIGHEST CO ATTAINMENT LEVEL-3 HAS BEEN ATTAINED.</t>
  </si>
  <si>
    <t>IT IS OBSERVED IN THE FINAL RESULT (CGPA) THAT, 85.71 % STUDENTS ACHIEVED MORE THAN 60% MARKS, SO THE HIGHEST CO ATTAINMENT LEVEL-3 HAS BEEN ATTAINED.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</si>
</sst>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###0;###0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b/>
      <sz val="14"/>
      <color rgb="FF00B050"/>
      <name val="Calibri"/>
      <charset val="134"/>
      <scheme val="minor"/>
    </font>
    <font>
      <sz val="9"/>
      <color rgb="FF000000"/>
      <name val="Arial"/>
      <charset val="134"/>
    </font>
    <font>
      <sz val="11"/>
      <color theme="1"/>
      <name val="Calibri"/>
      <charset val="134"/>
    </font>
    <font>
      <sz val="10"/>
      <color rgb="FF000000"/>
      <name val="Times New Roman"/>
      <charset val="134"/>
    </font>
    <font>
      <b/>
      <sz val="11"/>
      <color rgb="FFC00000"/>
      <name val="Calibri"/>
      <charset val="134"/>
      <scheme val="minor"/>
    </font>
    <font>
      <b/>
      <sz val="11"/>
      <color rgb="FF00B0F0"/>
      <name val="Calibri"/>
      <charset val="134"/>
      <scheme val="minor"/>
    </font>
    <font>
      <sz val="10"/>
      <color rgb="FF000000"/>
      <name val="Times New Roman"/>
      <family val="1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9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charset val="134"/>
    </font>
    <font>
      <b/>
      <sz val="11"/>
      <color rgb="FFC00000"/>
      <name val="Calibri"/>
      <family val="2"/>
    </font>
    <font>
      <b/>
      <sz val="11"/>
      <color rgb="FF00B0F0"/>
      <name val="Calibri"/>
      <family val="2"/>
    </font>
    <font>
      <b/>
      <sz val="11"/>
      <color rgb="FF00B05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14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8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0" fontId="0" fillId="0" borderId="1" xfId="0" quotePrefix="1" applyBorder="1"/>
    <xf numFmtId="0" fontId="9" fillId="0" borderId="1" xfId="0" quotePrefix="1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/>
    <xf numFmtId="2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/>
    </xf>
    <xf numFmtId="0" fontId="18" fillId="0" borderId="6" xfId="0" applyFont="1" applyBorder="1"/>
    <xf numFmtId="2" fontId="15" fillId="0" borderId="7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opLeftCell="E10" workbookViewId="0">
      <selection activeCell="M30" sqref="M30"/>
    </sheetView>
  </sheetViews>
  <sheetFormatPr defaultColWidth="9" defaultRowHeight="15"/>
  <cols>
    <col min="2" max="2" width="21.42578125" customWidth="1"/>
    <col min="3" max="3" width="16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ht="20.45" customHeight="1">
      <c r="A2" s="66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22.9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>
      <c r="A4" s="67" t="s">
        <v>3</v>
      </c>
      <c r="B4" s="67"/>
      <c r="C4" s="67"/>
      <c r="D4" s="67"/>
      <c r="E4" s="67" t="s">
        <v>4</v>
      </c>
      <c r="F4" s="67"/>
      <c r="G4" s="67"/>
      <c r="H4" s="67"/>
      <c r="I4" s="67"/>
      <c r="J4" s="67"/>
      <c r="L4" s="1"/>
      <c r="M4" s="67" t="s">
        <v>5</v>
      </c>
      <c r="N4" s="67"/>
      <c r="O4" s="67"/>
    </row>
    <row r="5" spans="1:16" ht="45">
      <c r="A5" s="1" t="s">
        <v>6</v>
      </c>
      <c r="B5" s="1" t="s">
        <v>7</v>
      </c>
      <c r="C5" s="2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L5" s="1" t="s">
        <v>16</v>
      </c>
      <c r="M5" s="2" t="s">
        <v>17</v>
      </c>
      <c r="N5" s="2" t="s">
        <v>18</v>
      </c>
      <c r="O5" s="2" t="s">
        <v>19</v>
      </c>
      <c r="P5" s="2" t="s">
        <v>20</v>
      </c>
    </row>
    <row r="6" spans="1:16">
      <c r="A6" s="3">
        <v>1</v>
      </c>
      <c r="B6" s="4" t="s">
        <v>21</v>
      </c>
      <c r="C6" s="34" t="s">
        <v>22</v>
      </c>
      <c r="D6" s="6">
        <v>8.64</v>
      </c>
      <c r="E6" s="6">
        <v>8.9</v>
      </c>
      <c r="F6" s="6">
        <v>8.6199999999999992</v>
      </c>
      <c r="G6" s="6">
        <v>8.4600000000000009</v>
      </c>
      <c r="H6" s="6">
        <v>8.25</v>
      </c>
      <c r="I6" s="6">
        <v>9</v>
      </c>
      <c r="J6" s="3">
        <v>8.6300000000000008</v>
      </c>
      <c r="L6" s="10">
        <v>1</v>
      </c>
      <c r="M6" s="3">
        <f>COUNTIFS($D$6:$D$66, "&lt;=10", $D$6:$D$66, "&gt;=8")</f>
        <v>13</v>
      </c>
      <c r="N6" s="11">
        <f>COUNTIFS($D$6:$D$66, "&lt;8.0", $D$6:$D$66, "&gt;=6")</f>
        <v>47</v>
      </c>
      <c r="O6" s="3">
        <f>SUM(COUNTIFS($D$6:$D$66, {"&lt;6","GPW"}))</f>
        <v>0</v>
      </c>
      <c r="P6" s="1">
        <f>M6+N6+O6</f>
        <v>60</v>
      </c>
    </row>
    <row r="7" spans="1:16">
      <c r="A7" s="3">
        <v>2</v>
      </c>
      <c r="B7" s="4" t="s">
        <v>23</v>
      </c>
      <c r="C7" s="34" t="s">
        <v>24</v>
      </c>
      <c r="D7" s="6">
        <v>8.09</v>
      </c>
      <c r="E7" s="6">
        <v>8.1</v>
      </c>
      <c r="F7" s="6">
        <v>8.6199999999999992</v>
      </c>
      <c r="G7" s="6">
        <v>8.4600000000000009</v>
      </c>
      <c r="H7" s="6">
        <v>8</v>
      </c>
      <c r="I7" s="6">
        <v>9.25</v>
      </c>
      <c r="J7" s="3">
        <v>8.44</v>
      </c>
      <c r="L7" s="12">
        <v>2</v>
      </c>
      <c r="M7" s="11">
        <f>COUNTIFS($E$6:$E$66, "&lt;=10", $E$6:$E$66, "&gt;=8")</f>
        <v>14</v>
      </c>
      <c r="N7" s="3">
        <f>COUNTIFS($E$6:$E$66, "&lt;8.0", $E$6:$E$66, "&gt;=6")</f>
        <v>43</v>
      </c>
      <c r="O7" s="3">
        <f>SUM(COUNTIFS($E$6:$E$66, {"&lt;6","GPW"}))</f>
        <v>3</v>
      </c>
      <c r="P7" s="1">
        <f t="shared" ref="P7:P12" si="0">M7+N7+O7</f>
        <v>60</v>
      </c>
    </row>
    <row r="8" spans="1:16">
      <c r="A8" s="3">
        <v>3</v>
      </c>
      <c r="B8" s="4" t="s">
        <v>25</v>
      </c>
      <c r="C8" s="34" t="s">
        <v>26</v>
      </c>
      <c r="D8" s="6">
        <v>8.36</v>
      </c>
      <c r="E8" s="6">
        <v>8.6999999999999993</v>
      </c>
      <c r="F8" s="6">
        <v>8.23</v>
      </c>
      <c r="G8" s="6">
        <v>7.92</v>
      </c>
      <c r="H8" s="6">
        <v>8.5</v>
      </c>
      <c r="I8" s="6">
        <v>9</v>
      </c>
      <c r="J8" s="3">
        <v>8.44</v>
      </c>
      <c r="L8" s="12">
        <v>3</v>
      </c>
      <c r="M8" s="3">
        <f>COUNTIFS($F$6:$F$66, "&lt;=10", $F$6:$F$66, "&gt;=8")</f>
        <v>17</v>
      </c>
      <c r="N8" s="3">
        <f>COUNTIFS($F$6:$F$66, "&lt;8.0", $F$6:$F$66, "&gt;=6")</f>
        <v>43</v>
      </c>
      <c r="O8" s="3">
        <f>SUM(COUNTIFS($F$6:$F$66, {"&lt;6","GPW"}))</f>
        <v>0</v>
      </c>
      <c r="P8" s="1">
        <f t="shared" si="0"/>
        <v>60</v>
      </c>
    </row>
    <row r="9" spans="1:16">
      <c r="A9" s="3">
        <v>4</v>
      </c>
      <c r="B9" s="4" t="s">
        <v>27</v>
      </c>
      <c r="C9" s="34" t="s">
        <v>28</v>
      </c>
      <c r="D9" s="6">
        <v>7.91</v>
      </c>
      <c r="E9" s="6">
        <v>7.8</v>
      </c>
      <c r="F9" s="6">
        <v>8.69</v>
      </c>
      <c r="G9" s="6">
        <v>8.23</v>
      </c>
      <c r="H9" s="6">
        <v>8</v>
      </c>
      <c r="I9" s="6">
        <v>9.5</v>
      </c>
      <c r="J9" s="3">
        <v>8.3800000000000008</v>
      </c>
      <c r="L9" s="12">
        <v>4</v>
      </c>
      <c r="M9" s="3">
        <f>COUNTIFS($G$6:$G$66, "&lt;=10", $G$6:$G$66, "&gt;=8")</f>
        <v>20</v>
      </c>
      <c r="N9" s="3">
        <f>COUNTIFS($G$6:$G$66, "&lt;8.0", $G$6:$G$66, "&gt;=6")</f>
        <v>40</v>
      </c>
      <c r="O9" s="3">
        <f>SUM(COUNTIFS($G$6:$G$66, {"&lt;6","GPW"}))</f>
        <v>0</v>
      </c>
      <c r="P9" s="1">
        <f t="shared" si="0"/>
        <v>60</v>
      </c>
    </row>
    <row r="10" spans="1:16">
      <c r="A10" s="3">
        <v>5</v>
      </c>
      <c r="B10" s="4" t="s">
        <v>29</v>
      </c>
      <c r="C10" s="34" t="s">
        <v>30</v>
      </c>
      <c r="D10" s="6">
        <v>8.09</v>
      </c>
      <c r="E10" s="6">
        <v>7.9</v>
      </c>
      <c r="F10" s="6">
        <v>8.08</v>
      </c>
      <c r="G10" s="6">
        <v>8.3800000000000008</v>
      </c>
      <c r="H10" s="6">
        <v>8.25</v>
      </c>
      <c r="I10" s="6">
        <v>9.25</v>
      </c>
      <c r="J10" s="3">
        <v>8.34</v>
      </c>
      <c r="L10" s="12">
        <v>5</v>
      </c>
      <c r="M10" s="3">
        <f>COUNTIFS($H$6:$H$66, "&lt;=10", $H$6:$H$66, "&gt;=8")</f>
        <v>22</v>
      </c>
      <c r="N10" s="3">
        <f>COUNTIFS($H$6:$H$66, "&lt;8.00", $H$6:$H$66, "&gt;=6")</f>
        <v>37</v>
      </c>
      <c r="O10" s="3">
        <f>SUM(COUNTIFS($H$6:$H$66, {"&lt;6","GPW"}))</f>
        <v>1</v>
      </c>
      <c r="P10" s="1">
        <f t="shared" si="0"/>
        <v>60</v>
      </c>
    </row>
    <row r="11" spans="1:16">
      <c r="A11" s="3">
        <v>6</v>
      </c>
      <c r="B11" s="4" t="s">
        <v>31</v>
      </c>
      <c r="C11" s="34" t="s">
        <v>32</v>
      </c>
      <c r="D11" s="6">
        <v>8.91</v>
      </c>
      <c r="E11" s="6">
        <v>8.1</v>
      </c>
      <c r="F11" s="6">
        <v>7.69</v>
      </c>
      <c r="G11" s="6">
        <v>7.92</v>
      </c>
      <c r="H11" s="6">
        <v>8</v>
      </c>
      <c r="I11" s="6">
        <v>9.25</v>
      </c>
      <c r="J11" s="17">
        <v>8.3000000000000007</v>
      </c>
      <c r="L11" s="12">
        <v>6</v>
      </c>
      <c r="M11" s="3">
        <f>COUNTIFS($I$6:$I$66, "&lt;=10", $I$6:$I$66, "&gt;=8")</f>
        <v>60</v>
      </c>
      <c r="N11" s="3">
        <f>COUNTIFS($I$6:$I$66, "&lt;8.00", $I$6:$I$66, "&gt;=6")</f>
        <v>0</v>
      </c>
      <c r="O11" s="3">
        <f>SUM(COUNTIFS($I$6:$I$66, {"&lt;6","GPW"}))</f>
        <v>0</v>
      </c>
      <c r="P11" s="1">
        <f t="shared" si="0"/>
        <v>60</v>
      </c>
    </row>
    <row r="12" spans="1:16">
      <c r="A12" s="3">
        <v>7</v>
      </c>
      <c r="B12" s="4" t="s">
        <v>33</v>
      </c>
      <c r="C12" s="34" t="s">
        <v>34</v>
      </c>
      <c r="D12" s="6">
        <v>7.82</v>
      </c>
      <c r="E12" s="6">
        <v>7.5</v>
      </c>
      <c r="F12" s="6">
        <v>8.4600000000000009</v>
      </c>
      <c r="G12" s="6">
        <v>8.4600000000000009</v>
      </c>
      <c r="H12" s="6">
        <v>8.25</v>
      </c>
      <c r="I12" s="6">
        <v>9</v>
      </c>
      <c r="J12" s="7">
        <v>8.2799999999999994</v>
      </c>
      <c r="L12" s="13" t="s">
        <v>15</v>
      </c>
      <c r="M12" s="1">
        <f>COUNTIFS($J$6:$J$66, "&lt;10.01", $J$6:$J$66, "&gt;7.99")</f>
        <v>24</v>
      </c>
      <c r="N12" s="1">
        <f>COUNTIFS($J$6:$J$66, "&lt;8.0", $J$6:$J$66, "&gt;5.99")</f>
        <v>35</v>
      </c>
      <c r="O12" s="1">
        <f>SUM(COUNTIFS($J$6:$J$66, {"&lt;6","GPW"}))</f>
        <v>1</v>
      </c>
      <c r="P12" s="1">
        <f t="shared" si="0"/>
        <v>60</v>
      </c>
    </row>
    <row r="13" spans="1:16">
      <c r="A13" s="3">
        <v>8</v>
      </c>
      <c r="B13" s="4" t="s">
        <v>35</v>
      </c>
      <c r="C13" s="34" t="s">
        <v>36</v>
      </c>
      <c r="D13" s="6">
        <v>7.91</v>
      </c>
      <c r="E13" s="6">
        <v>7.8</v>
      </c>
      <c r="F13" s="6">
        <v>8.4600000000000009</v>
      </c>
      <c r="G13" s="6">
        <v>8.31</v>
      </c>
      <c r="H13" s="6">
        <v>7.75</v>
      </c>
      <c r="I13" s="6">
        <v>9.25</v>
      </c>
      <c r="J13" s="3">
        <v>8.27</v>
      </c>
    </row>
    <row r="14" spans="1:16">
      <c r="A14" s="3">
        <v>9</v>
      </c>
      <c r="B14" s="4" t="s">
        <v>37</v>
      </c>
      <c r="C14" s="34" t="s">
        <v>38</v>
      </c>
      <c r="D14" s="6">
        <v>7.91</v>
      </c>
      <c r="E14" s="6">
        <v>8.1999999999999993</v>
      </c>
      <c r="F14" s="6">
        <v>8.4600000000000009</v>
      </c>
      <c r="G14" s="6">
        <v>7.69</v>
      </c>
      <c r="H14" s="6">
        <v>8.25</v>
      </c>
      <c r="I14" s="6">
        <v>9</v>
      </c>
      <c r="J14" s="3">
        <v>8.25</v>
      </c>
    </row>
    <row r="15" spans="1:16">
      <c r="A15" s="3">
        <v>10</v>
      </c>
      <c r="B15" s="4" t="s">
        <v>39</v>
      </c>
      <c r="C15" s="34" t="s">
        <v>40</v>
      </c>
      <c r="D15" s="6">
        <v>8.09</v>
      </c>
      <c r="E15" s="6">
        <v>8.1</v>
      </c>
      <c r="F15" s="6">
        <v>8.31</v>
      </c>
      <c r="G15" s="6">
        <v>7.69</v>
      </c>
      <c r="H15" s="6">
        <v>8</v>
      </c>
      <c r="I15" s="6">
        <v>9.25</v>
      </c>
      <c r="J15" s="3">
        <v>8.24</v>
      </c>
    </row>
    <row r="16" spans="1:16">
      <c r="A16" s="3">
        <v>11</v>
      </c>
      <c r="B16" s="4" t="s">
        <v>41</v>
      </c>
      <c r="C16" s="34" t="s">
        <v>42</v>
      </c>
      <c r="D16" s="6">
        <v>7.91</v>
      </c>
      <c r="E16" s="6">
        <v>8.1</v>
      </c>
      <c r="F16" s="6">
        <v>8.23</v>
      </c>
      <c r="G16" s="6">
        <v>7.62</v>
      </c>
      <c r="H16" s="6">
        <v>8.25</v>
      </c>
      <c r="I16" s="6">
        <v>9</v>
      </c>
      <c r="J16" s="17">
        <v>8.18</v>
      </c>
    </row>
    <row r="17" spans="1:19" ht="75">
      <c r="A17" s="3">
        <v>12</v>
      </c>
      <c r="B17" s="4" t="s">
        <v>43</v>
      </c>
      <c r="C17" s="34" t="s">
        <v>44</v>
      </c>
      <c r="D17" s="6">
        <v>7.09</v>
      </c>
      <c r="E17" s="6">
        <v>8</v>
      </c>
      <c r="F17" s="6">
        <v>8.4600000000000009</v>
      </c>
      <c r="G17" s="6">
        <v>8.3800000000000008</v>
      </c>
      <c r="H17" s="6">
        <v>8</v>
      </c>
      <c r="I17" s="6">
        <v>9</v>
      </c>
      <c r="J17" s="7">
        <v>8.18</v>
      </c>
      <c r="L17" s="14" t="s">
        <v>45</v>
      </c>
      <c r="M17" s="63" t="s">
        <v>46</v>
      </c>
      <c r="N17" s="63"/>
      <c r="O17" s="63"/>
      <c r="P17" s="63"/>
      <c r="Q17" s="63"/>
      <c r="R17" s="63"/>
      <c r="S17" s="2" t="s">
        <v>47</v>
      </c>
    </row>
    <row r="18" spans="1:19">
      <c r="A18" s="3">
        <v>13</v>
      </c>
      <c r="B18" s="4" t="s">
        <v>48</v>
      </c>
      <c r="C18" s="34" t="s">
        <v>49</v>
      </c>
      <c r="D18" s="6">
        <v>8.09</v>
      </c>
      <c r="E18" s="6">
        <v>7.5</v>
      </c>
      <c r="F18" s="6">
        <v>7.69</v>
      </c>
      <c r="G18" s="6">
        <v>8.39</v>
      </c>
      <c r="H18" s="6">
        <v>8</v>
      </c>
      <c r="I18" s="6">
        <v>9.25</v>
      </c>
      <c r="J18" s="3">
        <v>8.17</v>
      </c>
      <c r="L18" s="1" t="s">
        <v>50</v>
      </c>
      <c r="M18" s="1" t="s">
        <v>51</v>
      </c>
      <c r="N18" s="1" t="s">
        <v>52</v>
      </c>
      <c r="O18" s="1" t="s">
        <v>53</v>
      </c>
      <c r="P18" s="1" t="s">
        <v>54</v>
      </c>
      <c r="Q18" s="1" t="s">
        <v>55</v>
      </c>
      <c r="R18" s="1" t="s">
        <v>56</v>
      </c>
      <c r="S18" s="13" t="s">
        <v>15</v>
      </c>
    </row>
    <row r="19" spans="1:19">
      <c r="A19" s="3">
        <v>14</v>
      </c>
      <c r="B19" s="4" t="s">
        <v>57</v>
      </c>
      <c r="C19" s="34" t="s">
        <v>58</v>
      </c>
      <c r="D19" s="6">
        <v>7.55</v>
      </c>
      <c r="E19" s="6">
        <v>7.4</v>
      </c>
      <c r="F19" s="6">
        <v>8.15</v>
      </c>
      <c r="G19" s="6">
        <v>8.3800000000000008</v>
      </c>
      <c r="H19" s="6">
        <v>8.25</v>
      </c>
      <c r="I19" s="6">
        <v>9</v>
      </c>
      <c r="J19" s="3">
        <v>8.15</v>
      </c>
      <c r="L19" s="1" t="s">
        <v>59</v>
      </c>
      <c r="M19" s="1"/>
      <c r="N19" s="1"/>
      <c r="O19" s="1"/>
      <c r="P19" s="1"/>
      <c r="Q19" s="1"/>
      <c r="R19" s="1"/>
      <c r="S19" s="1"/>
    </row>
    <row r="20" spans="1:19">
      <c r="A20" s="3">
        <v>15</v>
      </c>
      <c r="B20" s="4" t="s">
        <v>60</v>
      </c>
      <c r="C20" s="34" t="s">
        <v>61</v>
      </c>
      <c r="D20" s="6">
        <v>8.36</v>
      </c>
      <c r="E20" s="6">
        <v>7.6</v>
      </c>
      <c r="F20" s="6">
        <v>7.85</v>
      </c>
      <c r="G20" s="6">
        <v>7.77</v>
      </c>
      <c r="H20" s="6">
        <v>8</v>
      </c>
      <c r="I20" s="6">
        <v>9.25</v>
      </c>
      <c r="J20" s="3">
        <v>8.14</v>
      </c>
      <c r="L20" s="7" t="s">
        <v>62</v>
      </c>
      <c r="M20" s="1">
        <f>P6</f>
        <v>60</v>
      </c>
      <c r="N20" s="1">
        <f>P7</f>
        <v>60</v>
      </c>
      <c r="O20" s="1">
        <f>P8</f>
        <v>60</v>
      </c>
      <c r="P20" s="1">
        <f>P9</f>
        <v>60</v>
      </c>
      <c r="Q20" s="1">
        <f>P10</f>
        <v>60</v>
      </c>
      <c r="R20" s="1">
        <f>P11</f>
        <v>60</v>
      </c>
      <c r="S20" s="18">
        <f>P11</f>
        <v>60</v>
      </c>
    </row>
    <row r="21" spans="1:19">
      <c r="A21" s="3">
        <v>16</v>
      </c>
      <c r="B21" s="4" t="s">
        <v>63</v>
      </c>
      <c r="C21" s="34" t="s">
        <v>64</v>
      </c>
      <c r="D21" s="6">
        <v>7.91</v>
      </c>
      <c r="E21" s="6">
        <v>8.9</v>
      </c>
      <c r="F21" s="6">
        <v>7.54</v>
      </c>
      <c r="G21" s="6">
        <v>7.92</v>
      </c>
      <c r="H21" s="6">
        <v>8</v>
      </c>
      <c r="I21" s="6">
        <v>8.75</v>
      </c>
      <c r="J21" s="3">
        <v>8.14</v>
      </c>
      <c r="L21" s="7" t="s">
        <v>65</v>
      </c>
      <c r="M21" s="1">
        <f>M6+N6</f>
        <v>60</v>
      </c>
      <c r="N21" s="1">
        <f>M7+N7</f>
        <v>57</v>
      </c>
      <c r="O21" s="1">
        <f>M8+N8</f>
        <v>60</v>
      </c>
      <c r="P21" s="1">
        <f>M9+N9</f>
        <v>60</v>
      </c>
      <c r="Q21" s="1">
        <f>M10+N10</f>
        <v>59</v>
      </c>
      <c r="R21" s="1">
        <f>M11+N11</f>
        <v>60</v>
      </c>
      <c r="S21" s="1">
        <f>M12+N12</f>
        <v>59</v>
      </c>
    </row>
    <row r="22" spans="1:19">
      <c r="A22" s="3">
        <v>17</v>
      </c>
      <c r="B22" s="4" t="s">
        <v>66</v>
      </c>
      <c r="C22" s="34" t="s">
        <v>67</v>
      </c>
      <c r="D22" s="6">
        <v>7.55</v>
      </c>
      <c r="E22" s="6">
        <v>8.1</v>
      </c>
      <c r="F22" s="6">
        <v>7.92</v>
      </c>
      <c r="G22" s="6">
        <v>8.15</v>
      </c>
      <c r="H22" s="6">
        <v>8</v>
      </c>
      <c r="I22" s="6">
        <v>9</v>
      </c>
      <c r="J22" s="3">
        <v>8.1300000000000008</v>
      </c>
      <c r="L22" s="15" t="s">
        <v>68</v>
      </c>
      <c r="M22" s="13">
        <f>M21/M20*100</f>
        <v>100</v>
      </c>
      <c r="N22" s="13">
        <f>N21/N20*100</f>
        <v>95</v>
      </c>
      <c r="O22" s="13">
        <f t="shared" ref="O22:S22" si="1">O21/O20*100</f>
        <v>100</v>
      </c>
      <c r="P22" s="13">
        <f t="shared" si="1"/>
        <v>100</v>
      </c>
      <c r="Q22" s="13">
        <f t="shared" si="1"/>
        <v>98.333333333333329</v>
      </c>
      <c r="R22" s="13">
        <f t="shared" si="1"/>
        <v>100</v>
      </c>
      <c r="S22" s="13">
        <f t="shared" si="1"/>
        <v>98.333333333333329</v>
      </c>
    </row>
    <row r="23" spans="1:19">
      <c r="A23" s="3">
        <v>18</v>
      </c>
      <c r="B23" s="4" t="s">
        <v>69</v>
      </c>
      <c r="C23" s="34" t="s">
        <v>70</v>
      </c>
      <c r="D23" s="6">
        <v>8.18</v>
      </c>
      <c r="E23" s="6">
        <v>8.1999999999999993</v>
      </c>
      <c r="F23" s="6">
        <v>7.54</v>
      </c>
      <c r="G23" s="6">
        <v>8.08</v>
      </c>
      <c r="H23" s="6">
        <v>7.75</v>
      </c>
      <c r="I23" s="6">
        <v>9</v>
      </c>
      <c r="J23" s="3">
        <v>8.11</v>
      </c>
      <c r="L23" s="16" t="s">
        <v>71</v>
      </c>
      <c r="M23" s="16" t="str">
        <f>IF(M22&gt;=75,"3",IF(M22&gt;=60,"2",IF(M22&gt;=50,"1","0")))</f>
        <v>3</v>
      </c>
      <c r="N23" s="16" t="str">
        <f t="shared" ref="N23:S23" si="2">IF(N22&gt;=75,"3",IF(N22&gt;=60,"2",IF(N22&gt;=50,"1","0")))</f>
        <v>3</v>
      </c>
      <c r="O23" s="16" t="str">
        <f t="shared" si="2"/>
        <v>3</v>
      </c>
      <c r="P23" s="16" t="str">
        <f t="shared" si="2"/>
        <v>3</v>
      </c>
      <c r="Q23" s="16" t="str">
        <f t="shared" si="2"/>
        <v>3</v>
      </c>
      <c r="R23" s="16" t="str">
        <f t="shared" si="2"/>
        <v>3</v>
      </c>
      <c r="S23" s="16" t="str">
        <f t="shared" si="2"/>
        <v>3</v>
      </c>
    </row>
    <row r="24" spans="1:19">
      <c r="A24" s="3">
        <v>19</v>
      </c>
      <c r="B24" s="4" t="s">
        <v>72</v>
      </c>
      <c r="C24" s="34" t="s">
        <v>73</v>
      </c>
      <c r="D24" s="6">
        <v>7.09</v>
      </c>
      <c r="E24" s="6">
        <v>8.1999999999999993</v>
      </c>
      <c r="F24" s="6">
        <v>8.31</v>
      </c>
      <c r="G24" s="6">
        <v>8.6199999999999992</v>
      </c>
      <c r="H24" s="6">
        <v>7.25</v>
      </c>
      <c r="I24" s="6">
        <v>9</v>
      </c>
      <c r="J24" s="17">
        <v>8.1</v>
      </c>
    </row>
    <row r="25" spans="1:19" ht="61.9" customHeight="1">
      <c r="A25" s="3">
        <v>20</v>
      </c>
      <c r="B25" s="4" t="s">
        <v>74</v>
      </c>
      <c r="C25" s="34" t="s">
        <v>75</v>
      </c>
      <c r="D25" s="6">
        <v>8.36</v>
      </c>
      <c r="E25" s="6">
        <v>7.8</v>
      </c>
      <c r="F25" s="6">
        <v>7.69</v>
      </c>
      <c r="G25" s="6">
        <v>7.69</v>
      </c>
      <c r="H25" s="6">
        <v>7.55</v>
      </c>
      <c r="I25" s="6">
        <v>9.25</v>
      </c>
      <c r="J25" s="3">
        <v>8.08</v>
      </c>
      <c r="L25" s="64" t="s">
        <v>390</v>
      </c>
      <c r="M25" s="64"/>
      <c r="N25" s="64"/>
      <c r="O25" s="64"/>
      <c r="P25" s="64"/>
      <c r="Q25" s="64"/>
      <c r="R25" s="64"/>
      <c r="S25" s="64"/>
    </row>
    <row r="26" spans="1:19">
      <c r="A26" s="3">
        <v>21</v>
      </c>
      <c r="B26" s="4" t="s">
        <v>76</v>
      </c>
      <c r="C26" s="34" t="s">
        <v>77</v>
      </c>
      <c r="D26" s="31">
        <v>7.64</v>
      </c>
      <c r="E26" s="31">
        <v>7.8</v>
      </c>
      <c r="F26" s="31">
        <v>8.15</v>
      </c>
      <c r="G26" s="31">
        <v>8.08</v>
      </c>
      <c r="H26" s="6">
        <v>7.78</v>
      </c>
      <c r="I26" s="6">
        <v>9</v>
      </c>
      <c r="J26" s="3">
        <v>8.08</v>
      </c>
    </row>
    <row r="27" spans="1:19">
      <c r="A27" s="3">
        <v>22</v>
      </c>
      <c r="B27" s="4" t="s">
        <v>78</v>
      </c>
      <c r="C27" s="34" t="s">
        <v>79</v>
      </c>
      <c r="D27" s="6">
        <v>7.36</v>
      </c>
      <c r="E27" s="6">
        <v>7.3</v>
      </c>
      <c r="F27" s="6">
        <v>7.92</v>
      </c>
      <c r="G27" s="6">
        <v>8.15</v>
      </c>
      <c r="H27" s="6">
        <v>8.25</v>
      </c>
      <c r="I27" s="6">
        <v>9.25</v>
      </c>
      <c r="J27" s="3">
        <v>8.07</v>
      </c>
    </row>
    <row r="28" spans="1:19">
      <c r="A28" s="3">
        <v>23</v>
      </c>
      <c r="B28" s="4" t="s">
        <v>80</v>
      </c>
      <c r="C28" s="34" t="s">
        <v>81</v>
      </c>
      <c r="D28" s="6">
        <v>7.91</v>
      </c>
      <c r="E28" s="6">
        <v>7.4</v>
      </c>
      <c r="F28" s="6">
        <v>8.15</v>
      </c>
      <c r="G28" s="6">
        <v>8.08</v>
      </c>
      <c r="H28" s="6">
        <v>7.5</v>
      </c>
      <c r="I28" s="6">
        <v>9</v>
      </c>
      <c r="J28" s="7">
        <v>8.0299999999999994</v>
      </c>
    </row>
    <row r="29" spans="1:19">
      <c r="A29" s="3">
        <v>24</v>
      </c>
      <c r="B29" s="4" t="s">
        <v>82</v>
      </c>
      <c r="C29" s="34" t="s">
        <v>83</v>
      </c>
      <c r="D29" s="6">
        <v>7.64</v>
      </c>
      <c r="E29" s="6">
        <v>7.7</v>
      </c>
      <c r="F29" s="6">
        <v>7.85</v>
      </c>
      <c r="G29" s="6">
        <v>7.31</v>
      </c>
      <c r="H29" s="6">
        <v>7.25</v>
      </c>
      <c r="I29" s="6">
        <v>9.25</v>
      </c>
      <c r="J29" s="7">
        <v>8.01</v>
      </c>
    </row>
    <row r="30" spans="1:19">
      <c r="A30" s="3">
        <v>25</v>
      </c>
      <c r="B30" s="4" t="s">
        <v>84</v>
      </c>
      <c r="C30" s="34" t="s">
        <v>85</v>
      </c>
      <c r="D30" s="6">
        <v>7.91</v>
      </c>
      <c r="E30" s="6">
        <v>7.5</v>
      </c>
      <c r="F30" s="6">
        <v>7.69</v>
      </c>
      <c r="G30" s="6">
        <v>7.85</v>
      </c>
      <c r="H30" s="6">
        <v>7.5</v>
      </c>
      <c r="I30" s="6">
        <v>9.25</v>
      </c>
      <c r="J30" s="3">
        <v>7.96</v>
      </c>
    </row>
    <row r="31" spans="1:19">
      <c r="A31" s="3">
        <v>26</v>
      </c>
      <c r="B31" s="4" t="s">
        <v>86</v>
      </c>
      <c r="C31" s="34" t="s">
        <v>87</v>
      </c>
      <c r="D31" s="6">
        <v>7.36</v>
      </c>
      <c r="E31" s="6">
        <v>8.1999999999999993</v>
      </c>
      <c r="F31" s="6">
        <v>7.46</v>
      </c>
      <c r="G31" s="6">
        <v>7.46</v>
      </c>
      <c r="H31" s="6">
        <v>8</v>
      </c>
      <c r="I31" s="6">
        <v>9.25</v>
      </c>
      <c r="J31" s="7">
        <v>7.94</v>
      </c>
    </row>
    <row r="32" spans="1:19">
      <c r="A32" s="3">
        <v>27</v>
      </c>
      <c r="B32" s="4" t="s">
        <v>88</v>
      </c>
      <c r="C32" s="34" t="s">
        <v>89</v>
      </c>
      <c r="D32" s="6">
        <v>7.55</v>
      </c>
      <c r="E32" s="6">
        <v>7.2</v>
      </c>
      <c r="F32" s="6">
        <v>8.08</v>
      </c>
      <c r="G32" s="6">
        <v>8.15</v>
      </c>
      <c r="H32" s="6">
        <v>7.5</v>
      </c>
      <c r="I32" s="6">
        <v>9</v>
      </c>
      <c r="J32" s="3">
        <v>7.94</v>
      </c>
    </row>
    <row r="33" spans="1:10">
      <c r="A33" s="3">
        <v>28</v>
      </c>
      <c r="B33" s="4" t="s">
        <v>90</v>
      </c>
      <c r="C33" s="34" t="s">
        <v>91</v>
      </c>
      <c r="D33" s="6">
        <v>7.64</v>
      </c>
      <c r="E33" s="6">
        <v>7.5</v>
      </c>
      <c r="F33" s="6">
        <v>7.54</v>
      </c>
      <c r="G33" s="6">
        <v>7.92</v>
      </c>
      <c r="H33" s="6">
        <v>8</v>
      </c>
      <c r="I33" s="6">
        <v>9</v>
      </c>
      <c r="J33" s="3">
        <v>7.94</v>
      </c>
    </row>
    <row r="34" spans="1:10">
      <c r="A34" s="3">
        <v>29</v>
      </c>
      <c r="B34" s="4" t="s">
        <v>92</v>
      </c>
      <c r="C34" s="34" t="s">
        <v>93</v>
      </c>
      <c r="D34" s="6">
        <v>7.27</v>
      </c>
      <c r="E34" s="6">
        <v>6.8</v>
      </c>
      <c r="F34" s="6">
        <v>8.08</v>
      </c>
      <c r="G34" s="6">
        <v>8.3800000000000008</v>
      </c>
      <c r="H34" s="6">
        <v>8.25</v>
      </c>
      <c r="I34" s="6">
        <v>8.5</v>
      </c>
      <c r="J34" s="7">
        <v>7.93</v>
      </c>
    </row>
    <row r="35" spans="1:10">
      <c r="A35" s="3">
        <v>30</v>
      </c>
      <c r="B35" s="4" t="s">
        <v>94</v>
      </c>
      <c r="C35" s="34" t="s">
        <v>95</v>
      </c>
      <c r="D35" s="6">
        <v>7.82</v>
      </c>
      <c r="E35" s="6">
        <v>7.2</v>
      </c>
      <c r="F35" s="6">
        <v>7.23</v>
      </c>
      <c r="G35" s="6">
        <v>7.46</v>
      </c>
      <c r="H35" s="6">
        <v>8.25</v>
      </c>
      <c r="I35" s="6">
        <v>9.25</v>
      </c>
      <c r="J35" s="3">
        <v>7.87</v>
      </c>
    </row>
    <row r="36" spans="1:10">
      <c r="A36" s="3">
        <v>31</v>
      </c>
      <c r="B36" s="4" t="s">
        <v>96</v>
      </c>
      <c r="C36" s="34" t="s">
        <v>97</v>
      </c>
      <c r="D36" s="6">
        <v>7.36</v>
      </c>
      <c r="E36" s="6">
        <v>7.1</v>
      </c>
      <c r="F36" s="6">
        <v>7.77</v>
      </c>
      <c r="G36" s="6">
        <v>8</v>
      </c>
      <c r="H36" s="6">
        <v>7.75</v>
      </c>
      <c r="I36" s="6">
        <v>9</v>
      </c>
      <c r="J36" s="3">
        <v>7.86</v>
      </c>
    </row>
    <row r="37" spans="1:10">
      <c r="A37" s="3">
        <v>32</v>
      </c>
      <c r="B37" s="4" t="s">
        <v>98</v>
      </c>
      <c r="C37" s="34" t="s">
        <v>99</v>
      </c>
      <c r="D37" s="6">
        <v>8.09</v>
      </c>
      <c r="E37" s="6">
        <v>7.6</v>
      </c>
      <c r="F37" s="6">
        <v>7.54</v>
      </c>
      <c r="G37" s="6">
        <v>7.46</v>
      </c>
      <c r="H37" s="6">
        <v>7.5</v>
      </c>
      <c r="I37" s="6">
        <v>9</v>
      </c>
      <c r="J37" s="3">
        <v>7.86</v>
      </c>
    </row>
    <row r="38" spans="1:10">
      <c r="A38" s="3">
        <v>33</v>
      </c>
      <c r="B38" s="4" t="s">
        <v>100</v>
      </c>
      <c r="C38" s="34" t="s">
        <v>101</v>
      </c>
      <c r="D38" s="6">
        <v>8</v>
      </c>
      <c r="E38" s="6">
        <v>7.5</v>
      </c>
      <c r="F38" s="6">
        <v>7.77</v>
      </c>
      <c r="G38" s="6">
        <v>7.69</v>
      </c>
      <c r="H38" s="6">
        <v>7</v>
      </c>
      <c r="I38" s="6">
        <v>9</v>
      </c>
      <c r="J38" s="3">
        <v>7.83</v>
      </c>
    </row>
    <row r="39" spans="1:10">
      <c r="A39" s="3">
        <v>34</v>
      </c>
      <c r="B39" s="4" t="s">
        <v>102</v>
      </c>
      <c r="C39" s="34" t="s">
        <v>103</v>
      </c>
      <c r="D39" s="6">
        <v>7.55</v>
      </c>
      <c r="E39" s="6">
        <v>8.4</v>
      </c>
      <c r="F39" s="6">
        <v>7</v>
      </c>
      <c r="G39" s="6">
        <v>7.15</v>
      </c>
      <c r="H39" s="6">
        <v>8</v>
      </c>
      <c r="I39" s="6">
        <v>9</v>
      </c>
      <c r="J39" s="3">
        <v>7.82</v>
      </c>
    </row>
    <row r="40" spans="1:10">
      <c r="A40" s="3">
        <v>35</v>
      </c>
      <c r="B40" s="4" t="s">
        <v>104</v>
      </c>
      <c r="C40" s="34" t="s">
        <v>105</v>
      </c>
      <c r="D40" s="6">
        <v>7.64</v>
      </c>
      <c r="E40" s="6">
        <v>7</v>
      </c>
      <c r="F40" s="6">
        <v>7.69</v>
      </c>
      <c r="G40" s="6">
        <v>7.62</v>
      </c>
      <c r="H40" s="6">
        <v>7.75</v>
      </c>
      <c r="I40" s="6">
        <v>9</v>
      </c>
      <c r="J40" s="7">
        <v>7.8</v>
      </c>
    </row>
    <row r="41" spans="1:10">
      <c r="A41" s="3">
        <v>36</v>
      </c>
      <c r="B41" s="4" t="s">
        <v>106</v>
      </c>
      <c r="C41" s="34" t="s">
        <v>107</v>
      </c>
      <c r="D41" s="6">
        <v>7.92</v>
      </c>
      <c r="E41" s="6">
        <v>7.3</v>
      </c>
      <c r="F41" s="6">
        <v>7.69</v>
      </c>
      <c r="G41" s="6">
        <v>7.46</v>
      </c>
      <c r="H41" s="6">
        <v>7.25</v>
      </c>
      <c r="I41" s="6">
        <v>9</v>
      </c>
      <c r="J41" s="7">
        <v>7.77</v>
      </c>
    </row>
    <row r="42" spans="1:10">
      <c r="A42" s="3">
        <v>37</v>
      </c>
      <c r="B42" s="4" t="s">
        <v>108</v>
      </c>
      <c r="C42" s="34" t="s">
        <v>109</v>
      </c>
      <c r="D42" s="6">
        <v>7.91</v>
      </c>
      <c r="E42" s="6">
        <v>6.9</v>
      </c>
      <c r="F42" s="6">
        <v>7.31</v>
      </c>
      <c r="G42" s="6">
        <v>7.31</v>
      </c>
      <c r="H42" s="6">
        <v>7.75</v>
      </c>
      <c r="I42" s="6">
        <v>9</v>
      </c>
      <c r="J42" s="17">
        <v>7.7</v>
      </c>
    </row>
    <row r="43" spans="1:10">
      <c r="A43" s="3">
        <v>38</v>
      </c>
      <c r="B43" s="4" t="s">
        <v>110</v>
      </c>
      <c r="C43" s="34" t="s">
        <v>111</v>
      </c>
      <c r="D43" s="6">
        <v>7.91</v>
      </c>
      <c r="E43" s="6">
        <v>6.8</v>
      </c>
      <c r="F43" s="6">
        <v>7.77</v>
      </c>
      <c r="G43" s="6">
        <v>7</v>
      </c>
      <c r="H43" s="6">
        <v>7.75</v>
      </c>
      <c r="I43" s="6">
        <v>8.75</v>
      </c>
      <c r="J43" s="3">
        <v>7.68</v>
      </c>
    </row>
    <row r="44" spans="1:10">
      <c r="A44" s="3">
        <v>39</v>
      </c>
      <c r="B44" s="4" t="s">
        <v>112</v>
      </c>
      <c r="C44" s="34" t="s">
        <v>113</v>
      </c>
      <c r="D44" s="6">
        <v>6.82</v>
      </c>
      <c r="E44" s="6">
        <v>6.5</v>
      </c>
      <c r="F44" s="6">
        <v>6.77</v>
      </c>
      <c r="G44" s="6">
        <v>8.92</v>
      </c>
      <c r="H44" s="6">
        <v>7.5</v>
      </c>
      <c r="I44" s="6">
        <v>9</v>
      </c>
      <c r="J44" s="3">
        <v>7.63</v>
      </c>
    </row>
    <row r="45" spans="1:10">
      <c r="A45" s="3">
        <v>40</v>
      </c>
      <c r="B45" s="4" t="s">
        <v>114</v>
      </c>
      <c r="C45" s="34" t="s">
        <v>115</v>
      </c>
      <c r="D45" s="6">
        <v>7.82</v>
      </c>
      <c r="E45" s="6">
        <v>6.9</v>
      </c>
      <c r="F45" s="6">
        <v>6.92</v>
      </c>
      <c r="G45" s="6">
        <v>7.62</v>
      </c>
      <c r="H45" s="6">
        <v>7</v>
      </c>
      <c r="I45" s="6">
        <v>9.25</v>
      </c>
      <c r="J45" s="7">
        <v>7.59</v>
      </c>
    </row>
    <row r="46" spans="1:10">
      <c r="A46" s="3">
        <v>41</v>
      </c>
      <c r="B46" s="4" t="s">
        <v>116</v>
      </c>
      <c r="C46" s="34" t="s">
        <v>117</v>
      </c>
      <c r="D46" s="6">
        <v>7.36</v>
      </c>
      <c r="E46" s="6">
        <v>7</v>
      </c>
      <c r="F46" s="6">
        <v>7</v>
      </c>
      <c r="G46" s="6">
        <v>7.38</v>
      </c>
      <c r="H46" s="6">
        <v>7.5</v>
      </c>
      <c r="I46" s="6">
        <v>9.25</v>
      </c>
      <c r="J46" s="3">
        <v>7.59</v>
      </c>
    </row>
    <row r="47" spans="1:10">
      <c r="A47" s="3">
        <v>42</v>
      </c>
      <c r="B47" s="4" t="s">
        <v>118</v>
      </c>
      <c r="C47" s="34" t="s">
        <v>119</v>
      </c>
      <c r="D47" s="6">
        <v>6.64</v>
      </c>
      <c r="E47" s="6">
        <v>6.7</v>
      </c>
      <c r="F47" s="6">
        <v>7.15</v>
      </c>
      <c r="G47" s="6">
        <v>7.92</v>
      </c>
      <c r="H47" s="6">
        <v>7.75</v>
      </c>
      <c r="I47" s="6">
        <v>9</v>
      </c>
      <c r="J47" s="7">
        <v>7.56</v>
      </c>
    </row>
    <row r="48" spans="1:10">
      <c r="A48" s="3">
        <v>43</v>
      </c>
      <c r="B48" s="4" t="s">
        <v>120</v>
      </c>
      <c r="C48" s="34" t="s">
        <v>121</v>
      </c>
      <c r="D48" s="6">
        <v>8.09</v>
      </c>
      <c r="E48" s="6">
        <v>7.1</v>
      </c>
      <c r="F48" s="6">
        <v>7.38</v>
      </c>
      <c r="G48" s="6">
        <v>6.85</v>
      </c>
      <c r="H48" s="6">
        <v>7.75</v>
      </c>
      <c r="I48" s="6">
        <v>8.25</v>
      </c>
      <c r="J48" s="3">
        <v>7.56</v>
      </c>
    </row>
    <row r="49" spans="1:10">
      <c r="A49" s="32">
        <v>44</v>
      </c>
      <c r="B49" s="4" t="s">
        <v>122</v>
      </c>
      <c r="C49" s="34" t="s">
        <v>123</v>
      </c>
      <c r="D49" s="33">
        <v>7.73</v>
      </c>
      <c r="E49" s="33">
        <v>6.3</v>
      </c>
      <c r="F49" s="33">
        <v>7.23</v>
      </c>
      <c r="G49" s="33">
        <v>6.92</v>
      </c>
      <c r="H49" s="33">
        <v>7.75</v>
      </c>
      <c r="I49" s="33">
        <v>9</v>
      </c>
      <c r="J49" s="3">
        <v>7.51</v>
      </c>
    </row>
    <row r="50" spans="1:10">
      <c r="A50" s="3">
        <v>45</v>
      </c>
      <c r="B50" s="4" t="s">
        <v>124</v>
      </c>
      <c r="C50" s="34" t="s">
        <v>125</v>
      </c>
      <c r="D50" s="23">
        <v>7</v>
      </c>
      <c r="E50" s="23">
        <v>6.4</v>
      </c>
      <c r="F50" s="23">
        <v>7</v>
      </c>
      <c r="G50" s="23">
        <v>8.15</v>
      </c>
      <c r="H50" s="23">
        <v>7.25</v>
      </c>
      <c r="I50" s="23">
        <v>9</v>
      </c>
      <c r="J50" s="3">
        <v>7.51</v>
      </c>
    </row>
    <row r="51" spans="1:10">
      <c r="A51" s="3">
        <v>46</v>
      </c>
      <c r="B51" s="4" t="s">
        <v>126</v>
      </c>
      <c r="C51" s="34" t="s">
        <v>127</v>
      </c>
      <c r="D51" s="23">
        <v>7</v>
      </c>
      <c r="E51" s="23">
        <v>6.8</v>
      </c>
      <c r="F51" s="23">
        <v>7.23</v>
      </c>
      <c r="G51" s="23">
        <v>7.23</v>
      </c>
      <c r="H51" s="23">
        <v>7.25</v>
      </c>
      <c r="I51" s="23">
        <v>8.75</v>
      </c>
      <c r="J51" s="3">
        <v>7.39</v>
      </c>
    </row>
    <row r="52" spans="1:10">
      <c r="A52" s="3">
        <v>47</v>
      </c>
      <c r="B52" s="4" t="s">
        <v>128</v>
      </c>
      <c r="C52" s="34" t="s">
        <v>129</v>
      </c>
      <c r="D52" s="23">
        <v>6.91</v>
      </c>
      <c r="E52" s="23">
        <v>6.2</v>
      </c>
      <c r="F52" s="23">
        <v>7.46</v>
      </c>
      <c r="G52" s="23">
        <v>7.52</v>
      </c>
      <c r="H52" s="23">
        <v>7</v>
      </c>
      <c r="I52" s="23">
        <v>8.75</v>
      </c>
      <c r="J52" s="3">
        <v>7.35</v>
      </c>
    </row>
    <row r="53" spans="1:10">
      <c r="A53" s="3">
        <v>48</v>
      </c>
      <c r="B53" s="4" t="s">
        <v>130</v>
      </c>
      <c r="C53" s="34" t="s">
        <v>131</v>
      </c>
      <c r="D53" s="23">
        <v>6.82</v>
      </c>
      <c r="E53" s="23">
        <v>7.1</v>
      </c>
      <c r="F53" s="23">
        <v>6.92</v>
      </c>
      <c r="G53" s="23">
        <v>7.08</v>
      </c>
      <c r="H53" s="23">
        <v>6.75</v>
      </c>
      <c r="I53" s="23">
        <v>9.25</v>
      </c>
      <c r="J53" s="3">
        <v>7.32</v>
      </c>
    </row>
    <row r="54" spans="1:10">
      <c r="A54" s="3">
        <v>49</v>
      </c>
      <c r="B54" s="4" t="s">
        <v>132</v>
      </c>
      <c r="C54" s="34" t="s">
        <v>133</v>
      </c>
      <c r="D54" s="23">
        <v>7.27</v>
      </c>
      <c r="E54" s="23">
        <v>6.5</v>
      </c>
      <c r="F54" s="23">
        <v>7.15</v>
      </c>
      <c r="G54" s="23">
        <v>7.23</v>
      </c>
      <c r="H54" s="23">
        <v>6.75</v>
      </c>
      <c r="I54" s="23">
        <v>8.75</v>
      </c>
      <c r="J54" s="17">
        <v>7.3</v>
      </c>
    </row>
    <row r="55" spans="1:10">
      <c r="A55" s="3">
        <v>50</v>
      </c>
      <c r="B55" s="4" t="s">
        <v>134</v>
      </c>
      <c r="C55" s="34" t="s">
        <v>135</v>
      </c>
      <c r="D55" s="23">
        <v>7.36</v>
      </c>
      <c r="E55" s="23">
        <v>6.3</v>
      </c>
      <c r="F55" s="23">
        <v>6.77</v>
      </c>
      <c r="G55" s="23">
        <v>7.69</v>
      </c>
      <c r="H55" s="23">
        <v>6.5</v>
      </c>
      <c r="I55" s="23">
        <v>9</v>
      </c>
      <c r="J55" s="3">
        <v>7.28</v>
      </c>
    </row>
    <row r="56" spans="1:10">
      <c r="A56" s="3">
        <v>51</v>
      </c>
      <c r="B56" s="4" t="s">
        <v>136</v>
      </c>
      <c r="C56" s="34" t="s">
        <v>137</v>
      </c>
      <c r="D56" s="23">
        <v>7.82</v>
      </c>
      <c r="E56" s="23">
        <v>5.7</v>
      </c>
      <c r="F56" s="23">
        <v>6.77</v>
      </c>
      <c r="G56" s="23">
        <v>6.92</v>
      </c>
      <c r="H56" s="23">
        <v>7.5</v>
      </c>
      <c r="I56" s="23">
        <v>8.75</v>
      </c>
      <c r="J56" s="7">
        <v>7.27</v>
      </c>
    </row>
    <row r="57" spans="1:10">
      <c r="A57" s="3">
        <v>52</v>
      </c>
      <c r="B57" s="4" t="s">
        <v>138</v>
      </c>
      <c r="C57" s="34" t="s">
        <v>139</v>
      </c>
      <c r="D57" s="23">
        <v>7.64</v>
      </c>
      <c r="E57" s="23">
        <v>6.1</v>
      </c>
      <c r="F57" s="23">
        <v>6.85</v>
      </c>
      <c r="G57" s="23">
        <v>6.92</v>
      </c>
      <c r="H57" s="23">
        <v>7</v>
      </c>
      <c r="I57" s="23">
        <v>8.75</v>
      </c>
      <c r="J57" s="3">
        <v>7.23</v>
      </c>
    </row>
    <row r="58" spans="1:10">
      <c r="A58" s="3">
        <v>53</v>
      </c>
      <c r="B58" s="4" t="s">
        <v>140</v>
      </c>
      <c r="C58" s="34" t="s">
        <v>141</v>
      </c>
      <c r="D58" s="23">
        <v>6.64</v>
      </c>
      <c r="E58" s="23">
        <v>5.8</v>
      </c>
      <c r="F58" s="23">
        <v>7.23</v>
      </c>
      <c r="G58" s="23">
        <v>7</v>
      </c>
      <c r="H58" s="23">
        <v>7</v>
      </c>
      <c r="I58" s="23">
        <v>9</v>
      </c>
      <c r="J58" s="3">
        <v>7.15</v>
      </c>
    </row>
    <row r="59" spans="1:10">
      <c r="A59" s="3">
        <v>54</v>
      </c>
      <c r="B59" s="4" t="s">
        <v>142</v>
      </c>
      <c r="C59" s="34" t="s">
        <v>143</v>
      </c>
      <c r="D59" s="23">
        <v>7.55</v>
      </c>
      <c r="E59" s="23">
        <v>5.5</v>
      </c>
      <c r="F59" s="23">
        <v>7.15</v>
      </c>
      <c r="G59" s="23">
        <v>6.92</v>
      </c>
      <c r="H59" s="23">
        <v>6.5</v>
      </c>
      <c r="I59" s="23">
        <v>8.75</v>
      </c>
      <c r="J59" s="7">
        <v>7.1</v>
      </c>
    </row>
    <row r="60" spans="1:10">
      <c r="A60" s="3">
        <v>55</v>
      </c>
      <c r="B60" s="4" t="s">
        <v>144</v>
      </c>
      <c r="C60" s="34" t="s">
        <v>145</v>
      </c>
      <c r="D60" s="23">
        <v>7.36</v>
      </c>
      <c r="E60" s="23">
        <v>6</v>
      </c>
      <c r="F60" s="23">
        <v>6.31</v>
      </c>
      <c r="G60" s="23">
        <v>6.92</v>
      </c>
      <c r="H60" s="23">
        <v>6.75</v>
      </c>
      <c r="I60" s="23">
        <v>8.75</v>
      </c>
      <c r="J60" s="7">
        <v>7.03</v>
      </c>
    </row>
    <row r="61" spans="1:10">
      <c r="A61" s="3">
        <v>56</v>
      </c>
      <c r="B61" s="4" t="s">
        <v>146</v>
      </c>
      <c r="C61" s="34" t="s">
        <v>147</v>
      </c>
      <c r="D61" s="23">
        <v>7.73</v>
      </c>
      <c r="E61" s="23">
        <v>7.1</v>
      </c>
      <c r="F61" s="23">
        <v>6.38</v>
      </c>
      <c r="G61" s="23">
        <v>7.15</v>
      </c>
      <c r="H61" s="23">
        <v>6.5</v>
      </c>
      <c r="I61" s="23">
        <v>8.25</v>
      </c>
      <c r="J61" s="3">
        <v>7.01</v>
      </c>
    </row>
    <row r="62" spans="1:10">
      <c r="A62" s="3">
        <v>57</v>
      </c>
      <c r="B62" s="4" t="s">
        <v>148</v>
      </c>
      <c r="C62" s="34" t="s">
        <v>149</v>
      </c>
      <c r="D62" s="23">
        <v>6.55</v>
      </c>
      <c r="E62" s="23">
        <v>6.1</v>
      </c>
      <c r="F62" s="23">
        <v>6.08</v>
      </c>
      <c r="G62" s="23">
        <v>7</v>
      </c>
      <c r="H62" s="23">
        <v>6.75</v>
      </c>
      <c r="I62" s="23">
        <v>9.25</v>
      </c>
      <c r="J62" s="3">
        <v>6.97</v>
      </c>
    </row>
    <row r="63" spans="1:10">
      <c r="A63" s="3">
        <v>58</v>
      </c>
      <c r="B63" s="4" t="s">
        <v>150</v>
      </c>
      <c r="C63" s="34" t="s">
        <v>151</v>
      </c>
      <c r="D63" s="23">
        <v>6.55</v>
      </c>
      <c r="E63" s="23">
        <v>7.2</v>
      </c>
      <c r="F63" s="23">
        <v>6.54</v>
      </c>
      <c r="G63" s="23">
        <v>6.54</v>
      </c>
      <c r="H63" s="23">
        <v>6.25</v>
      </c>
      <c r="I63" s="23">
        <v>8.75</v>
      </c>
      <c r="J63" s="3">
        <v>6.96</v>
      </c>
    </row>
    <row r="64" spans="1:10">
      <c r="A64" s="3">
        <v>59</v>
      </c>
      <c r="B64" s="4" t="s">
        <v>152</v>
      </c>
      <c r="C64" s="34" t="s">
        <v>153</v>
      </c>
      <c r="D64" s="23">
        <v>6.73</v>
      </c>
      <c r="E64" s="23">
        <v>6.5</v>
      </c>
      <c r="F64" s="23">
        <v>6.54</v>
      </c>
      <c r="G64" s="23">
        <v>7.15</v>
      </c>
      <c r="H64" s="23">
        <v>6</v>
      </c>
      <c r="I64" s="23">
        <v>8.75</v>
      </c>
      <c r="J64" s="3">
        <v>6.96</v>
      </c>
    </row>
    <row r="65" spans="1:10">
      <c r="A65" s="3">
        <v>60</v>
      </c>
      <c r="B65" s="4" t="s">
        <v>154</v>
      </c>
      <c r="C65" s="34" t="s">
        <v>155</v>
      </c>
      <c r="D65" s="23">
        <v>7.75</v>
      </c>
      <c r="E65" s="23">
        <v>7</v>
      </c>
      <c r="F65" s="23">
        <v>7</v>
      </c>
      <c r="G65" s="23">
        <v>6.77</v>
      </c>
      <c r="H65" s="23" t="s">
        <v>156</v>
      </c>
      <c r="I65" s="23">
        <v>9</v>
      </c>
      <c r="J65" s="3" t="s">
        <v>156</v>
      </c>
    </row>
    <row r="66" spans="1:10">
      <c r="A66" s="26"/>
    </row>
    <row r="67" spans="1:10">
      <c r="A67" s="26"/>
      <c r="B67" s="27"/>
    </row>
    <row r="68" spans="1:10">
      <c r="A68" s="26"/>
      <c r="B68" s="27"/>
    </row>
    <row r="69" spans="1:10">
      <c r="A69" s="26"/>
      <c r="B69" s="27"/>
    </row>
    <row r="70" spans="1:10">
      <c r="A70" s="26"/>
      <c r="B70" s="27"/>
    </row>
    <row r="71" spans="1:10">
      <c r="A71" s="26"/>
      <c r="B71" s="27"/>
    </row>
    <row r="72" spans="1:10">
      <c r="A72" s="26"/>
      <c r="B72" s="27"/>
    </row>
    <row r="73" spans="1:10">
      <c r="A73" s="26"/>
      <c r="B73" s="27"/>
    </row>
    <row r="74" spans="1:10">
      <c r="A74" s="26"/>
      <c r="B74" s="27"/>
    </row>
    <row r="75" spans="1:10">
      <c r="A75" s="26"/>
      <c r="B75" s="27"/>
    </row>
    <row r="76" spans="1:10">
      <c r="A76" s="26"/>
      <c r="B76" s="27"/>
    </row>
    <row r="77" spans="1:10">
      <c r="A77" s="26"/>
      <c r="B77" s="27"/>
    </row>
    <row r="78" spans="1:10">
      <c r="A78" s="26"/>
      <c r="B78" s="27"/>
    </row>
    <row r="79" spans="1:10">
      <c r="A79" s="26"/>
      <c r="B79" s="27"/>
    </row>
    <row r="80" spans="1:10">
      <c r="A80" s="26"/>
      <c r="B80" s="27"/>
    </row>
    <row r="81" spans="1:2">
      <c r="A81" s="26"/>
      <c r="B81" s="27"/>
    </row>
    <row r="82" spans="1:2">
      <c r="A82" s="26"/>
      <c r="B82" s="27"/>
    </row>
    <row r="83" spans="1:2">
      <c r="A83" s="26"/>
      <c r="B83" s="27"/>
    </row>
    <row r="84" spans="1:2">
      <c r="A84" s="26"/>
      <c r="B84" s="27"/>
    </row>
    <row r="85" spans="1:2">
      <c r="A85" s="26"/>
      <c r="B85" s="27"/>
    </row>
    <row r="86" spans="1:2">
      <c r="A86" s="26"/>
      <c r="B86" s="27"/>
    </row>
    <row r="87" spans="1:2">
      <c r="A87" s="26"/>
      <c r="B87" s="27"/>
    </row>
    <row r="88" spans="1:2">
      <c r="A88" s="26"/>
      <c r="B88" s="27"/>
    </row>
    <row r="89" spans="1:2">
      <c r="A89" s="26"/>
      <c r="B89" s="27"/>
    </row>
    <row r="90" spans="1:2">
      <c r="A90" s="26"/>
      <c r="B90" s="27"/>
    </row>
    <row r="91" spans="1:2">
      <c r="A91" s="26"/>
      <c r="B91" s="27"/>
    </row>
    <row r="92" spans="1:2">
      <c r="A92" s="26"/>
      <c r="B92" s="27"/>
    </row>
    <row r="93" spans="1:2">
      <c r="A93" s="26"/>
      <c r="B93" s="27"/>
    </row>
    <row r="94" spans="1:2">
      <c r="A94" s="26"/>
      <c r="B94" s="27"/>
    </row>
    <row r="95" spans="1:2">
      <c r="A95" s="26"/>
      <c r="B95" s="27"/>
    </row>
    <row r="96" spans="1:2">
      <c r="A96" s="26"/>
      <c r="B96" s="27"/>
    </row>
    <row r="97" spans="1:2">
      <c r="A97" s="26"/>
      <c r="B97" s="27"/>
    </row>
    <row r="98" spans="1:2">
      <c r="A98" s="26"/>
      <c r="B98" s="27"/>
    </row>
    <row r="99" spans="1:2">
      <c r="A99" s="26"/>
      <c r="B99" s="27"/>
    </row>
    <row r="100" spans="1:2">
      <c r="A100" s="26"/>
      <c r="B100" s="27"/>
    </row>
    <row r="101" spans="1:2">
      <c r="A101" s="26"/>
      <c r="B101" s="27"/>
    </row>
    <row r="102" spans="1:2">
      <c r="A102" s="26"/>
      <c r="B102" s="27"/>
    </row>
    <row r="103" spans="1:2">
      <c r="A103" s="26"/>
      <c r="B103" s="27"/>
    </row>
    <row r="104" spans="1:2">
      <c r="A104" s="26"/>
      <c r="B104" s="27"/>
    </row>
    <row r="105" spans="1:2">
      <c r="A105" s="26"/>
      <c r="B105" s="27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48576"/>
  <sheetViews>
    <sheetView topLeftCell="D1" workbookViewId="0">
      <selection activeCell="M6" sqref="M6:O12"/>
    </sheetView>
  </sheetViews>
  <sheetFormatPr defaultColWidth="9" defaultRowHeight="15"/>
  <cols>
    <col min="2" max="2" width="18.7109375" customWidth="1"/>
    <col min="3" max="3" width="16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ht="20.45" customHeight="1">
      <c r="A2" s="66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22.9" customHeight="1">
      <c r="A3" s="65" t="s">
        <v>388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>
      <c r="A4" s="67" t="s">
        <v>3</v>
      </c>
      <c r="B4" s="67"/>
      <c r="C4" s="67"/>
      <c r="D4" s="67"/>
      <c r="E4" s="67" t="s">
        <v>4</v>
      </c>
      <c r="F4" s="67"/>
      <c r="G4" s="67"/>
      <c r="H4" s="67"/>
      <c r="I4" s="67"/>
      <c r="J4" s="67"/>
      <c r="L4" s="1"/>
      <c r="M4" s="67" t="s">
        <v>5</v>
      </c>
      <c r="N4" s="67"/>
      <c r="O4" s="67"/>
    </row>
    <row r="5" spans="1:16" ht="45">
      <c r="A5" s="1" t="s">
        <v>6</v>
      </c>
      <c r="B5" s="1" t="s">
        <v>7</v>
      </c>
      <c r="C5" s="2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L5" s="1" t="s">
        <v>16</v>
      </c>
      <c r="M5" s="2" t="s">
        <v>17</v>
      </c>
      <c r="N5" s="2" t="s">
        <v>18</v>
      </c>
      <c r="O5" s="2" t="s">
        <v>19</v>
      </c>
      <c r="P5" s="2" t="s">
        <v>20</v>
      </c>
    </row>
    <row r="6" spans="1:16">
      <c r="A6" s="3">
        <v>1</v>
      </c>
      <c r="B6" s="4" t="s">
        <v>268</v>
      </c>
      <c r="C6" s="5">
        <v>29</v>
      </c>
      <c r="D6" s="6">
        <v>7.27</v>
      </c>
      <c r="E6" s="6">
        <v>8.1</v>
      </c>
      <c r="F6" s="6">
        <v>7.31</v>
      </c>
      <c r="G6" s="6">
        <v>8.77</v>
      </c>
      <c r="H6" s="6">
        <v>9</v>
      </c>
      <c r="I6" s="6">
        <v>8.5</v>
      </c>
      <c r="J6" s="3">
        <v>8.17</v>
      </c>
      <c r="L6" s="10">
        <v>1</v>
      </c>
      <c r="M6" s="41">
        <f>COUNTIFS($D$6:$D$66, "&lt;=10", $D$6:$D$66, "&gt;=8")</f>
        <v>22</v>
      </c>
      <c r="N6" s="47">
        <f>COUNTIFS($D$6:$D$66, "&lt;8.0", $D$6:$D$66, "&gt;=6")</f>
        <v>38</v>
      </c>
      <c r="O6" s="41">
        <f>SUM(COUNTIFS($D$6:$D$66, {"&lt;6","GPW"}))</f>
        <v>0</v>
      </c>
      <c r="P6" s="1">
        <f>M6+N6+O6</f>
        <v>60</v>
      </c>
    </row>
    <row r="7" spans="1:16">
      <c r="A7" s="3">
        <v>2</v>
      </c>
      <c r="B7" s="4" t="s">
        <v>269</v>
      </c>
      <c r="C7" s="5">
        <v>31</v>
      </c>
      <c r="D7" s="6">
        <v>6.73</v>
      </c>
      <c r="E7" s="6">
        <v>6.4</v>
      </c>
      <c r="F7" s="6">
        <v>7.08</v>
      </c>
      <c r="G7" s="6">
        <v>8.23</v>
      </c>
      <c r="H7" s="6">
        <v>8.5</v>
      </c>
      <c r="I7" s="6">
        <v>8.25</v>
      </c>
      <c r="J7" s="3">
        <v>7.58</v>
      </c>
      <c r="L7" s="12">
        <v>2</v>
      </c>
      <c r="M7" s="47">
        <f>COUNTIFS($E$6:$E$66, "&lt;=10", $E$6:$E$66, "&gt;=8")</f>
        <v>16</v>
      </c>
      <c r="N7" s="41">
        <f>COUNTIFS($E$6:$E$66, "&lt;8.0", $E$6:$E$66, "&gt;=6")</f>
        <v>38</v>
      </c>
      <c r="O7" s="41">
        <f>SUM(COUNTIFS($E$6:$E$66, {"&lt;6","GPW"}))</f>
        <v>6</v>
      </c>
      <c r="P7" s="1">
        <f t="shared" ref="P7:P12" si="0">M7+N7+O7</f>
        <v>60</v>
      </c>
    </row>
    <row r="8" spans="1:16">
      <c r="A8" s="3">
        <v>3</v>
      </c>
      <c r="B8" s="4" t="s">
        <v>270</v>
      </c>
      <c r="C8" s="5">
        <v>36</v>
      </c>
      <c r="D8" s="6">
        <v>7.36</v>
      </c>
      <c r="E8" s="6">
        <v>6.9</v>
      </c>
      <c r="F8" s="6">
        <v>7.77</v>
      </c>
      <c r="G8" s="6">
        <v>8.4600000000000009</v>
      </c>
      <c r="H8" s="6">
        <v>9.25</v>
      </c>
      <c r="I8" s="6">
        <v>8.75</v>
      </c>
      <c r="J8" s="3">
        <v>8.1300000000000008</v>
      </c>
      <c r="L8" s="12">
        <v>3</v>
      </c>
      <c r="M8" s="41">
        <f>COUNTIFS($F$6:$F$66, "&lt;=10", $F$6:$F$66, "&gt;=8")</f>
        <v>10</v>
      </c>
      <c r="N8" s="41">
        <f>COUNTIFS($F$6:$F$66, "&lt;8.0", $F$6:$F$66, "&gt;=6")</f>
        <v>50</v>
      </c>
      <c r="O8" s="41">
        <f>SUM(COUNTIFS($F$6:$F$66, {"&lt;6","GPW"}))</f>
        <v>0</v>
      </c>
      <c r="P8" s="1">
        <f t="shared" si="0"/>
        <v>60</v>
      </c>
    </row>
    <row r="9" spans="1:16">
      <c r="A9" s="3">
        <v>4</v>
      </c>
      <c r="B9" s="4" t="s">
        <v>271</v>
      </c>
      <c r="C9" s="5">
        <v>41</v>
      </c>
      <c r="D9" s="6">
        <v>7</v>
      </c>
      <c r="E9" s="6">
        <v>7.6</v>
      </c>
      <c r="F9" s="6">
        <v>7.08</v>
      </c>
      <c r="G9" s="6">
        <v>8</v>
      </c>
      <c r="H9" s="6">
        <v>8.5</v>
      </c>
      <c r="I9" s="6">
        <v>8.5</v>
      </c>
      <c r="J9" s="3">
        <v>7.79</v>
      </c>
      <c r="L9" s="12">
        <v>4</v>
      </c>
      <c r="M9" s="41">
        <f>COUNTIFS($G$6:$G$66, "&lt;=10", $G$6:$G$66, "&gt;=8")</f>
        <v>57</v>
      </c>
      <c r="N9" s="41">
        <f>COUNTIFS($G$6:$G$66, "&lt;8.0", $G$6:$G$66, "&gt;=6")</f>
        <v>1</v>
      </c>
      <c r="O9" s="41">
        <f>SUM(COUNTIFS($G$6:$G$66, {"&lt;6","GPW"}))</f>
        <v>2</v>
      </c>
      <c r="P9" s="1">
        <f t="shared" si="0"/>
        <v>60</v>
      </c>
    </row>
    <row r="10" spans="1:16">
      <c r="A10" s="3">
        <v>5</v>
      </c>
      <c r="B10" s="4" t="s">
        <v>272</v>
      </c>
      <c r="C10" s="5">
        <v>51</v>
      </c>
      <c r="D10" s="6">
        <v>8.09</v>
      </c>
      <c r="E10" s="6">
        <v>7.1</v>
      </c>
      <c r="F10" s="6">
        <v>7.92</v>
      </c>
      <c r="G10" s="6">
        <v>8.25</v>
      </c>
      <c r="H10" s="6">
        <v>9</v>
      </c>
      <c r="I10" s="6">
        <v>9</v>
      </c>
      <c r="J10" s="3">
        <v>8.25</v>
      </c>
      <c r="L10" s="12">
        <v>5</v>
      </c>
      <c r="M10" s="41">
        <f>COUNTIFS($H$6:$H$66, "&lt;=10", $H$6:$H$66, "&gt;=8")</f>
        <v>56</v>
      </c>
      <c r="N10" s="41">
        <f>COUNTIFS($H$6:$H$66, "&lt;8.00", $H$6:$H$66, "&gt;=6")</f>
        <v>4</v>
      </c>
      <c r="O10" s="41">
        <f>SUM(COUNTIFS($H$6:$H$66, {"&lt;6","GPW"}))</f>
        <v>0</v>
      </c>
      <c r="P10" s="1">
        <f t="shared" si="0"/>
        <v>60</v>
      </c>
    </row>
    <row r="11" spans="1:16">
      <c r="A11" s="3">
        <v>6</v>
      </c>
      <c r="B11" s="4" t="s">
        <v>273</v>
      </c>
      <c r="C11" s="5">
        <v>81</v>
      </c>
      <c r="D11" s="6">
        <v>8.36</v>
      </c>
      <c r="E11" s="6">
        <v>7.2</v>
      </c>
      <c r="F11" s="6">
        <v>6.54</v>
      </c>
      <c r="G11" s="6">
        <v>9.15</v>
      </c>
      <c r="H11" s="6">
        <v>7.5</v>
      </c>
      <c r="I11" s="6">
        <v>8.5</v>
      </c>
      <c r="J11" s="3">
        <v>7.89</v>
      </c>
      <c r="L11" s="12">
        <v>6</v>
      </c>
      <c r="M11" s="41">
        <f>COUNTIFS($I$6:$I$66, "&lt;=10", $I$6:$I$66, "&gt;=8")</f>
        <v>58</v>
      </c>
      <c r="N11" s="41">
        <f>COUNTIFS($I$6:$I$66, "&lt;8.00", $I$6:$I$66, "&gt;=6")</f>
        <v>2</v>
      </c>
      <c r="O11" s="41">
        <f>SUM(COUNTIFS($I$6:$I$66, {"&lt;6","GPW"}))</f>
        <v>0</v>
      </c>
      <c r="P11" s="1">
        <f t="shared" si="0"/>
        <v>60</v>
      </c>
    </row>
    <row r="12" spans="1:16">
      <c r="A12" s="3">
        <v>7</v>
      </c>
      <c r="B12" s="4" t="s">
        <v>274</v>
      </c>
      <c r="C12" s="5">
        <v>88</v>
      </c>
      <c r="D12" s="6">
        <v>6.73</v>
      </c>
      <c r="E12" s="6">
        <v>6.5</v>
      </c>
      <c r="F12" s="6">
        <v>6.46</v>
      </c>
      <c r="G12" s="6">
        <v>8.4600000000000009</v>
      </c>
      <c r="H12" s="6">
        <v>7.5</v>
      </c>
      <c r="I12" s="6">
        <v>8</v>
      </c>
      <c r="J12" s="7">
        <v>7.31</v>
      </c>
      <c r="L12" s="13" t="s">
        <v>15</v>
      </c>
      <c r="M12" s="39">
        <f>COUNTIFS($J$6:$J$66, "&lt;10.01", $J$6:$J$66, "&gt;7.99")</f>
        <v>35</v>
      </c>
      <c r="N12" s="39">
        <f>COUNTIFS($J$6:$J$66, "&lt;8.0", $J$6:$J$66, "&gt;5.99")</f>
        <v>22</v>
      </c>
      <c r="O12" s="39">
        <f>SUM(COUNTIFS($J$6:$J$66, {"&lt;6","GPW"}))</f>
        <v>3</v>
      </c>
      <c r="P12" s="1">
        <f t="shared" si="0"/>
        <v>60</v>
      </c>
    </row>
    <row r="13" spans="1:16">
      <c r="A13" s="3">
        <v>8</v>
      </c>
      <c r="B13" s="4" t="s">
        <v>275</v>
      </c>
      <c r="C13" s="5">
        <v>104</v>
      </c>
      <c r="D13" s="6">
        <v>8.36</v>
      </c>
      <c r="E13" s="6">
        <v>7.7</v>
      </c>
      <c r="F13" s="6">
        <v>7.54</v>
      </c>
      <c r="G13" s="6">
        <v>8.92</v>
      </c>
      <c r="H13" s="6">
        <v>8.75</v>
      </c>
      <c r="I13" s="6">
        <v>8.75</v>
      </c>
      <c r="J13" s="3">
        <v>8.35</v>
      </c>
    </row>
    <row r="14" spans="1:16">
      <c r="A14" s="3">
        <v>9</v>
      </c>
      <c r="B14" s="4" t="s">
        <v>276</v>
      </c>
      <c r="C14" s="5">
        <v>114</v>
      </c>
      <c r="D14" s="6">
        <v>8.09</v>
      </c>
      <c r="E14" s="6">
        <v>8.1999999999999993</v>
      </c>
      <c r="F14" s="6">
        <v>8</v>
      </c>
      <c r="G14" s="6">
        <v>8.5399999999999991</v>
      </c>
      <c r="H14" s="6">
        <v>9</v>
      </c>
      <c r="I14" s="6">
        <v>8.25</v>
      </c>
      <c r="J14" s="3">
        <v>8.35</v>
      </c>
    </row>
    <row r="15" spans="1:16">
      <c r="A15" s="3">
        <v>10</v>
      </c>
      <c r="B15" s="4" t="s">
        <v>277</v>
      </c>
      <c r="C15" s="5">
        <v>132</v>
      </c>
      <c r="D15" s="6">
        <v>6.45</v>
      </c>
      <c r="E15" s="6" t="s">
        <v>156</v>
      </c>
      <c r="F15" s="6">
        <v>6.23</v>
      </c>
      <c r="G15" s="6" t="s">
        <v>156</v>
      </c>
      <c r="H15" s="6">
        <v>6</v>
      </c>
      <c r="I15" s="6">
        <v>6.75</v>
      </c>
      <c r="J15" s="3" t="s">
        <v>156</v>
      </c>
    </row>
    <row r="16" spans="1:16">
      <c r="A16" s="3">
        <v>11</v>
      </c>
      <c r="B16" s="4" t="s">
        <v>278</v>
      </c>
      <c r="C16" s="5">
        <v>132</v>
      </c>
      <c r="D16" s="6">
        <v>7.55</v>
      </c>
      <c r="E16" s="6">
        <v>6</v>
      </c>
      <c r="F16" s="6">
        <v>6.54</v>
      </c>
      <c r="G16" s="6">
        <v>8</v>
      </c>
      <c r="H16" s="6">
        <v>8.75</v>
      </c>
      <c r="I16" s="6">
        <v>8</v>
      </c>
      <c r="J16" s="3">
        <v>7.51</v>
      </c>
    </row>
    <row r="17" spans="1:19" ht="75">
      <c r="A17" s="3">
        <v>12</v>
      </c>
      <c r="B17" s="4" t="s">
        <v>279</v>
      </c>
      <c r="C17" s="5">
        <v>136</v>
      </c>
      <c r="D17" s="6">
        <v>7.55</v>
      </c>
      <c r="E17" s="6">
        <v>7.4</v>
      </c>
      <c r="F17" s="6">
        <v>7.54</v>
      </c>
      <c r="G17" s="6">
        <v>8.4600000000000009</v>
      </c>
      <c r="H17" s="6">
        <v>8.5</v>
      </c>
      <c r="I17" s="6">
        <v>8.75</v>
      </c>
      <c r="J17" s="7">
        <v>8.06</v>
      </c>
      <c r="L17" s="14" t="s">
        <v>45</v>
      </c>
      <c r="M17" s="63" t="s">
        <v>46</v>
      </c>
      <c r="N17" s="63"/>
      <c r="O17" s="63"/>
      <c r="P17" s="63"/>
      <c r="Q17" s="63"/>
      <c r="R17" s="63"/>
      <c r="S17" s="2" t="s">
        <v>47</v>
      </c>
    </row>
    <row r="18" spans="1:19">
      <c r="A18" s="3">
        <v>13</v>
      </c>
      <c r="B18" s="4" t="s">
        <v>280</v>
      </c>
      <c r="C18" s="5">
        <v>137</v>
      </c>
      <c r="D18" s="6">
        <v>8.36</v>
      </c>
      <c r="E18" s="6">
        <v>9.3000000000000007</v>
      </c>
      <c r="F18" s="6">
        <v>8.4600000000000009</v>
      </c>
      <c r="G18" s="6">
        <v>10</v>
      </c>
      <c r="H18" s="6">
        <v>9.75</v>
      </c>
      <c r="I18" s="6">
        <v>9.5</v>
      </c>
      <c r="J18" s="3">
        <v>9.24</v>
      </c>
      <c r="L18" s="1" t="s">
        <v>50</v>
      </c>
      <c r="M18" s="1" t="s">
        <v>51</v>
      </c>
      <c r="N18" s="1" t="s">
        <v>52</v>
      </c>
      <c r="O18" s="1" t="s">
        <v>53</v>
      </c>
      <c r="P18" s="1" t="s">
        <v>54</v>
      </c>
      <c r="Q18" s="1" t="s">
        <v>55</v>
      </c>
      <c r="R18" s="1" t="s">
        <v>56</v>
      </c>
      <c r="S18" s="13" t="s">
        <v>15</v>
      </c>
    </row>
    <row r="19" spans="1:19">
      <c r="A19" s="3">
        <v>14</v>
      </c>
      <c r="B19" s="4" t="s">
        <v>281</v>
      </c>
      <c r="C19" s="5">
        <v>168</v>
      </c>
      <c r="D19" s="6">
        <v>7.27</v>
      </c>
      <c r="E19" s="6">
        <v>6.1</v>
      </c>
      <c r="F19" s="6">
        <v>7.08</v>
      </c>
      <c r="G19" s="6">
        <v>8.4600000000000009</v>
      </c>
      <c r="H19" s="6">
        <v>8.75</v>
      </c>
      <c r="I19" s="6">
        <v>9</v>
      </c>
      <c r="J19" s="3">
        <v>7.83</v>
      </c>
      <c r="L19" s="1" t="s">
        <v>59</v>
      </c>
      <c r="M19" s="1"/>
      <c r="N19" s="1"/>
      <c r="O19" s="1"/>
      <c r="P19" s="1"/>
      <c r="Q19" s="1"/>
      <c r="R19" s="1"/>
      <c r="S19" s="1"/>
    </row>
    <row r="20" spans="1:19">
      <c r="A20" s="3">
        <v>15</v>
      </c>
      <c r="B20" s="4" t="s">
        <v>282</v>
      </c>
      <c r="C20" s="5">
        <v>169</v>
      </c>
      <c r="D20" s="6">
        <v>7.82</v>
      </c>
      <c r="E20" s="6">
        <v>7</v>
      </c>
      <c r="F20" s="6">
        <v>7.31</v>
      </c>
      <c r="G20" s="6">
        <v>8.4600000000000009</v>
      </c>
      <c r="H20" s="6">
        <v>8.75</v>
      </c>
      <c r="I20" s="6">
        <v>9</v>
      </c>
      <c r="J20" s="3">
        <v>8.08</v>
      </c>
      <c r="L20" s="7" t="s">
        <v>62</v>
      </c>
      <c r="M20" s="1">
        <f>P6</f>
        <v>60</v>
      </c>
      <c r="N20" s="1">
        <f>P7</f>
        <v>60</v>
      </c>
      <c r="O20" s="1">
        <f>P8</f>
        <v>60</v>
      </c>
      <c r="P20" s="1">
        <f>P9</f>
        <v>60</v>
      </c>
      <c r="Q20" s="1">
        <f>P10</f>
        <v>60</v>
      </c>
      <c r="R20" s="1">
        <f>P11</f>
        <v>60</v>
      </c>
      <c r="S20" s="18">
        <f>P11</f>
        <v>60</v>
      </c>
    </row>
    <row r="21" spans="1:19">
      <c r="A21" s="3">
        <v>16</v>
      </c>
      <c r="B21" s="4" t="s">
        <v>283</v>
      </c>
      <c r="C21" s="5">
        <v>173</v>
      </c>
      <c r="D21" s="6">
        <v>7.82</v>
      </c>
      <c r="E21" s="6">
        <v>7.4</v>
      </c>
      <c r="F21" s="6">
        <v>7.31</v>
      </c>
      <c r="G21" s="6">
        <v>8.31</v>
      </c>
      <c r="H21" s="6">
        <v>8.75</v>
      </c>
      <c r="I21" s="6">
        <v>8.5</v>
      </c>
      <c r="J21" s="3">
        <v>8.0299999999999994</v>
      </c>
      <c r="L21" s="7" t="s">
        <v>65</v>
      </c>
      <c r="M21" s="1">
        <f>M6+N6</f>
        <v>60</v>
      </c>
      <c r="N21" s="1">
        <f>M7+N7</f>
        <v>54</v>
      </c>
      <c r="O21" s="1">
        <f>M8+N8</f>
        <v>60</v>
      </c>
      <c r="P21" s="1">
        <f>M9+N9</f>
        <v>58</v>
      </c>
      <c r="Q21" s="1">
        <f>M10+N10</f>
        <v>60</v>
      </c>
      <c r="R21" s="1">
        <f>M11+N11</f>
        <v>60</v>
      </c>
      <c r="S21" s="1">
        <f>M12+N12</f>
        <v>57</v>
      </c>
    </row>
    <row r="22" spans="1:19">
      <c r="A22" s="3">
        <v>17</v>
      </c>
      <c r="B22" s="4" t="s">
        <v>284</v>
      </c>
      <c r="C22" s="5">
        <v>187</v>
      </c>
      <c r="D22" s="6">
        <v>8.64</v>
      </c>
      <c r="E22" s="6">
        <v>9</v>
      </c>
      <c r="F22" s="6">
        <v>8.23</v>
      </c>
      <c r="G22" s="6">
        <v>9.08</v>
      </c>
      <c r="H22" s="6">
        <v>9</v>
      </c>
      <c r="I22" s="6">
        <v>8.5</v>
      </c>
      <c r="J22" s="3">
        <v>8.73</v>
      </c>
      <c r="L22" s="15" t="s">
        <v>68</v>
      </c>
      <c r="M22" s="13">
        <f>M21/M20*100</f>
        <v>100</v>
      </c>
      <c r="N22" s="13">
        <f>N21/N20*100</f>
        <v>90</v>
      </c>
      <c r="O22" s="13">
        <f t="shared" ref="O22:S22" si="1">O21/O20*100</f>
        <v>100</v>
      </c>
      <c r="P22" s="13">
        <f t="shared" si="1"/>
        <v>96.666666666666671</v>
      </c>
      <c r="Q22" s="13">
        <f t="shared" si="1"/>
        <v>100</v>
      </c>
      <c r="R22" s="13">
        <f t="shared" si="1"/>
        <v>100</v>
      </c>
      <c r="S22" s="13">
        <f t="shared" si="1"/>
        <v>95</v>
      </c>
    </row>
    <row r="23" spans="1:19">
      <c r="A23" s="3">
        <v>18</v>
      </c>
      <c r="B23" s="4" t="s">
        <v>285</v>
      </c>
      <c r="C23" s="5">
        <v>193</v>
      </c>
      <c r="D23" s="6">
        <v>7.27</v>
      </c>
      <c r="E23" s="6">
        <v>6.6</v>
      </c>
      <c r="F23" s="6">
        <v>7.54</v>
      </c>
      <c r="G23" s="6">
        <v>8.5399999999999991</v>
      </c>
      <c r="H23" s="6">
        <v>9</v>
      </c>
      <c r="I23" s="6">
        <v>8.5</v>
      </c>
      <c r="J23" s="3">
        <v>7.96</v>
      </c>
      <c r="L23" s="16" t="s">
        <v>71</v>
      </c>
      <c r="M23" s="16" t="str">
        <f>IF(M22&gt;=75,"3",IF(M22&gt;=60,"2",IF(M22&gt;=50,"1","0")))</f>
        <v>3</v>
      </c>
      <c r="N23" s="16" t="str">
        <f t="shared" ref="N23:S23" si="2">IF(N22&gt;=75,"3",IF(N22&gt;=60,"2",IF(N22&gt;=50,"1","0")))</f>
        <v>3</v>
      </c>
      <c r="O23" s="16" t="str">
        <f t="shared" si="2"/>
        <v>3</v>
      </c>
      <c r="P23" s="16" t="str">
        <f t="shared" si="2"/>
        <v>3</v>
      </c>
      <c r="Q23" s="16" t="str">
        <f t="shared" si="2"/>
        <v>3</v>
      </c>
      <c r="R23" s="16" t="str">
        <f t="shared" si="2"/>
        <v>3</v>
      </c>
      <c r="S23" s="16" t="str">
        <f t="shared" si="2"/>
        <v>3</v>
      </c>
    </row>
    <row r="24" spans="1:19">
      <c r="A24" s="3">
        <v>19</v>
      </c>
      <c r="B24" s="4" t="s">
        <v>286</v>
      </c>
      <c r="C24" s="5">
        <v>202</v>
      </c>
      <c r="D24" s="6">
        <v>7.55</v>
      </c>
      <c r="E24" s="6">
        <v>5.6</v>
      </c>
      <c r="F24" s="6">
        <v>7</v>
      </c>
      <c r="G24" s="6">
        <v>8.4600000000000009</v>
      </c>
      <c r="H24" s="6">
        <v>9</v>
      </c>
      <c r="I24" s="6">
        <v>9</v>
      </c>
      <c r="J24" s="3">
        <v>7.83</v>
      </c>
    </row>
    <row r="25" spans="1:19" ht="61.9" customHeight="1">
      <c r="A25" s="3">
        <v>20</v>
      </c>
      <c r="B25" s="4" t="s">
        <v>287</v>
      </c>
      <c r="C25" s="5">
        <v>213</v>
      </c>
      <c r="D25" s="6">
        <v>7</v>
      </c>
      <c r="E25" s="6">
        <v>7.7</v>
      </c>
      <c r="F25" s="6">
        <v>6.08</v>
      </c>
      <c r="G25" s="6">
        <v>8.4600000000000009</v>
      </c>
      <c r="H25" s="6">
        <v>8.25</v>
      </c>
      <c r="I25" s="6">
        <v>8.5</v>
      </c>
      <c r="J25" s="3">
        <v>7.66</v>
      </c>
      <c r="L25" s="64" t="s">
        <v>389</v>
      </c>
      <c r="M25" s="64"/>
      <c r="N25" s="64"/>
      <c r="O25" s="64"/>
      <c r="P25" s="64"/>
      <c r="Q25" s="64"/>
      <c r="R25" s="64"/>
      <c r="S25" s="64"/>
    </row>
    <row r="26" spans="1:19">
      <c r="A26" s="3">
        <v>21</v>
      </c>
      <c r="B26" s="4" t="s">
        <v>288</v>
      </c>
      <c r="C26" s="5">
        <v>216</v>
      </c>
      <c r="D26" s="6">
        <v>7.64</v>
      </c>
      <c r="E26" s="6">
        <v>7.8</v>
      </c>
      <c r="F26" s="6">
        <v>7.54</v>
      </c>
      <c r="G26" s="6">
        <v>8.4600000000000009</v>
      </c>
      <c r="H26" s="6">
        <v>8.75</v>
      </c>
      <c r="I26" s="6">
        <v>9</v>
      </c>
      <c r="J26" s="3">
        <v>8.2100000000000009</v>
      </c>
    </row>
    <row r="27" spans="1:19">
      <c r="A27" s="3">
        <v>22</v>
      </c>
      <c r="B27" s="4" t="s">
        <v>289</v>
      </c>
      <c r="C27" s="5">
        <v>222</v>
      </c>
      <c r="D27" s="6">
        <v>8.91</v>
      </c>
      <c r="E27" s="6">
        <v>9.3000000000000007</v>
      </c>
      <c r="F27" s="6">
        <v>8</v>
      </c>
      <c r="G27" s="6">
        <v>9.5399999999999991</v>
      </c>
      <c r="H27" s="6">
        <v>9</v>
      </c>
      <c r="I27" s="6">
        <v>9</v>
      </c>
      <c r="J27" s="3">
        <v>8.94</v>
      </c>
    </row>
    <row r="28" spans="1:19">
      <c r="A28" s="3">
        <v>23</v>
      </c>
      <c r="B28" s="4" t="s">
        <v>290</v>
      </c>
      <c r="C28" s="5">
        <v>236</v>
      </c>
      <c r="D28" s="6">
        <v>8.09</v>
      </c>
      <c r="E28" s="6">
        <v>9</v>
      </c>
      <c r="F28" s="6">
        <v>8.23</v>
      </c>
      <c r="G28" s="6">
        <v>9</v>
      </c>
      <c r="H28" s="6">
        <v>8.75</v>
      </c>
      <c r="I28" s="6">
        <v>8</v>
      </c>
      <c r="J28" s="7">
        <v>8.51</v>
      </c>
    </row>
    <row r="29" spans="1:19">
      <c r="A29" s="3">
        <v>24</v>
      </c>
      <c r="B29" s="4" t="s">
        <v>291</v>
      </c>
      <c r="C29" s="5">
        <v>239</v>
      </c>
      <c r="D29" s="6">
        <v>7.01</v>
      </c>
      <c r="E29" s="6">
        <v>7.8</v>
      </c>
      <c r="F29" s="6">
        <v>7.31</v>
      </c>
      <c r="G29" s="6">
        <v>8.4600000000000009</v>
      </c>
      <c r="H29" s="6">
        <v>8.5</v>
      </c>
      <c r="I29" s="6">
        <v>9</v>
      </c>
      <c r="J29" s="7">
        <v>8.0399999999999991</v>
      </c>
    </row>
    <row r="30" spans="1:19">
      <c r="A30" s="3">
        <v>25</v>
      </c>
      <c r="B30" s="4" t="s">
        <v>292</v>
      </c>
      <c r="C30" s="5">
        <v>242</v>
      </c>
      <c r="D30" s="6">
        <v>8.36</v>
      </c>
      <c r="E30" s="6">
        <v>8.4</v>
      </c>
      <c r="F30" s="6">
        <v>8</v>
      </c>
      <c r="G30" s="6">
        <v>9.23</v>
      </c>
      <c r="H30" s="6">
        <v>9</v>
      </c>
      <c r="I30" s="6">
        <v>8.75</v>
      </c>
      <c r="J30" s="3">
        <v>8.6300000000000008</v>
      </c>
    </row>
    <row r="31" spans="1:19">
      <c r="A31" s="3">
        <v>26</v>
      </c>
      <c r="B31" s="4" t="s">
        <v>293</v>
      </c>
      <c r="C31" s="5">
        <v>245</v>
      </c>
      <c r="D31" s="6">
        <v>8.09</v>
      </c>
      <c r="E31" s="6">
        <v>8.4</v>
      </c>
      <c r="F31" s="6">
        <v>7.31</v>
      </c>
      <c r="G31" s="6">
        <v>8.69</v>
      </c>
      <c r="H31" s="6">
        <v>8.75</v>
      </c>
      <c r="I31" s="6">
        <v>9</v>
      </c>
      <c r="J31" s="7">
        <v>8.3699999999999992</v>
      </c>
    </row>
    <row r="32" spans="1:19">
      <c r="A32" s="3">
        <v>27</v>
      </c>
      <c r="B32" s="4" t="s">
        <v>294</v>
      </c>
      <c r="C32" s="5">
        <v>261</v>
      </c>
      <c r="D32" s="6">
        <v>8.64</v>
      </c>
      <c r="E32" s="6">
        <v>7.2</v>
      </c>
      <c r="F32" s="6">
        <v>7.31</v>
      </c>
      <c r="G32" s="6">
        <v>9.23</v>
      </c>
      <c r="H32" s="6">
        <v>9.25</v>
      </c>
      <c r="I32" s="6">
        <v>8.5</v>
      </c>
      <c r="J32" s="3">
        <v>8.3800000000000008</v>
      </c>
    </row>
    <row r="33" spans="1:10">
      <c r="A33" s="3">
        <v>28</v>
      </c>
      <c r="B33" s="4" t="s">
        <v>295</v>
      </c>
      <c r="C33" s="5">
        <v>266</v>
      </c>
      <c r="D33" s="6">
        <v>8.09</v>
      </c>
      <c r="E33" s="6">
        <v>6.4</v>
      </c>
      <c r="F33" s="6">
        <v>7.54</v>
      </c>
      <c r="G33" s="6">
        <v>8.69</v>
      </c>
      <c r="H33" s="6">
        <v>8.75</v>
      </c>
      <c r="I33" s="6">
        <v>8.25</v>
      </c>
      <c r="J33" s="17">
        <v>8</v>
      </c>
    </row>
    <row r="34" spans="1:10">
      <c r="A34" s="3">
        <v>29</v>
      </c>
      <c r="B34" s="4" t="s">
        <v>296</v>
      </c>
      <c r="C34" s="5">
        <v>271</v>
      </c>
      <c r="D34" s="6">
        <v>7.55</v>
      </c>
      <c r="E34" s="6">
        <v>7.6</v>
      </c>
      <c r="F34" s="6">
        <v>6.85</v>
      </c>
      <c r="G34" s="6">
        <v>8.23</v>
      </c>
      <c r="H34" s="6">
        <v>8.75</v>
      </c>
      <c r="I34" s="6">
        <v>8.5</v>
      </c>
      <c r="J34" s="7">
        <v>7.92</v>
      </c>
    </row>
    <row r="35" spans="1:10">
      <c r="A35" s="3">
        <v>30</v>
      </c>
      <c r="B35" s="4" t="s">
        <v>297</v>
      </c>
      <c r="C35" s="5">
        <v>296</v>
      </c>
      <c r="D35" s="6">
        <v>7.82</v>
      </c>
      <c r="E35" s="6">
        <v>7.3</v>
      </c>
      <c r="F35" s="6">
        <v>7.54</v>
      </c>
      <c r="G35" s="6">
        <v>8.4600000000000009</v>
      </c>
      <c r="H35" s="6">
        <v>8.75</v>
      </c>
      <c r="I35" s="6">
        <v>9</v>
      </c>
      <c r="J35" s="3">
        <v>8.17</v>
      </c>
    </row>
    <row r="36" spans="1:10">
      <c r="A36" s="3">
        <v>31</v>
      </c>
      <c r="B36" s="4" t="s">
        <v>298</v>
      </c>
      <c r="C36" s="5">
        <v>305</v>
      </c>
      <c r="D36" s="6">
        <v>8.09</v>
      </c>
      <c r="E36" s="6">
        <v>7</v>
      </c>
      <c r="F36" s="6">
        <v>7.54</v>
      </c>
      <c r="G36" s="6">
        <v>8.4600000000000009</v>
      </c>
      <c r="H36" s="6">
        <v>8.75</v>
      </c>
      <c r="I36" s="6">
        <v>8.5</v>
      </c>
      <c r="J36" s="3">
        <v>8.08</v>
      </c>
    </row>
    <row r="37" spans="1:10">
      <c r="A37" s="3">
        <v>32</v>
      </c>
      <c r="B37" s="4" t="s">
        <v>299</v>
      </c>
      <c r="C37" s="5">
        <v>321</v>
      </c>
      <c r="D37" s="6">
        <v>6.27</v>
      </c>
      <c r="E37" s="6">
        <v>5.3</v>
      </c>
      <c r="F37" s="6">
        <v>6.08</v>
      </c>
      <c r="G37" s="6">
        <v>7.92</v>
      </c>
      <c r="H37" s="6">
        <v>6.25</v>
      </c>
      <c r="I37" s="6">
        <v>7.5</v>
      </c>
      <c r="J37" s="3">
        <v>6.61</v>
      </c>
    </row>
    <row r="38" spans="1:10">
      <c r="A38" s="3">
        <v>33</v>
      </c>
      <c r="B38" s="4" t="s">
        <v>299</v>
      </c>
      <c r="C38" s="5">
        <v>322</v>
      </c>
      <c r="D38" s="6">
        <v>7.82</v>
      </c>
      <c r="E38" s="6">
        <v>7.7</v>
      </c>
      <c r="F38" s="6">
        <v>7.54</v>
      </c>
      <c r="G38" s="6">
        <v>8.69</v>
      </c>
      <c r="H38" s="6">
        <v>8.75</v>
      </c>
      <c r="I38" s="6">
        <v>8.75</v>
      </c>
      <c r="J38" s="3">
        <v>8.23</v>
      </c>
    </row>
    <row r="39" spans="1:10">
      <c r="A39" s="3">
        <v>34</v>
      </c>
      <c r="B39" s="4" t="s">
        <v>300</v>
      </c>
      <c r="C39" s="5">
        <v>325</v>
      </c>
      <c r="D39" s="6">
        <v>7.55</v>
      </c>
      <c r="E39" s="6">
        <v>6</v>
      </c>
      <c r="F39" s="6">
        <v>6.15</v>
      </c>
      <c r="G39" s="6">
        <v>8.4600000000000009</v>
      </c>
      <c r="H39" s="6">
        <v>8.5</v>
      </c>
      <c r="I39" s="6">
        <v>8.25</v>
      </c>
      <c r="J39" s="3">
        <v>7.52</v>
      </c>
    </row>
    <row r="40" spans="1:10">
      <c r="A40" s="3">
        <v>35</v>
      </c>
      <c r="B40" s="4" t="s">
        <v>301</v>
      </c>
      <c r="C40" s="5">
        <v>332</v>
      </c>
      <c r="D40" s="6">
        <v>8.91</v>
      </c>
      <c r="E40" s="6">
        <v>9.1999999999999993</v>
      </c>
      <c r="F40" s="6">
        <v>7.54</v>
      </c>
      <c r="G40" s="6">
        <v>9</v>
      </c>
      <c r="H40" s="6">
        <v>9</v>
      </c>
      <c r="I40" s="6">
        <v>9</v>
      </c>
      <c r="J40" s="7">
        <v>8.75</v>
      </c>
    </row>
    <row r="41" spans="1:10">
      <c r="A41" s="3">
        <v>36</v>
      </c>
      <c r="B41" s="4" t="s">
        <v>302</v>
      </c>
      <c r="C41" s="5">
        <v>335</v>
      </c>
      <c r="D41" s="6">
        <v>7.82</v>
      </c>
      <c r="E41" s="6">
        <v>8.1</v>
      </c>
      <c r="F41" s="6">
        <v>7.77</v>
      </c>
      <c r="G41" s="6">
        <v>8.23</v>
      </c>
      <c r="H41" s="6">
        <v>9</v>
      </c>
      <c r="I41" s="6">
        <v>8.5</v>
      </c>
      <c r="J41" s="7">
        <v>8.24</v>
      </c>
    </row>
    <row r="42" spans="1:10">
      <c r="A42" s="3">
        <v>37</v>
      </c>
      <c r="B42" s="4" t="s">
        <v>303</v>
      </c>
      <c r="C42" s="5">
        <v>363</v>
      </c>
      <c r="D42" s="6">
        <v>7.36</v>
      </c>
      <c r="E42" s="6">
        <v>7.1</v>
      </c>
      <c r="F42" s="6">
        <v>7.08</v>
      </c>
      <c r="G42" s="6">
        <v>8</v>
      </c>
      <c r="H42" s="6">
        <v>8.75</v>
      </c>
      <c r="I42" s="6">
        <v>8.25</v>
      </c>
      <c r="J42" s="3">
        <v>7.77</v>
      </c>
    </row>
    <row r="43" spans="1:10">
      <c r="A43" s="3">
        <v>38</v>
      </c>
      <c r="B43" s="4" t="s">
        <v>304</v>
      </c>
      <c r="C43" s="5">
        <v>370</v>
      </c>
      <c r="D43" s="6">
        <v>8.91</v>
      </c>
      <c r="E43" s="6">
        <v>6.4</v>
      </c>
      <c r="F43" s="6">
        <v>7.54</v>
      </c>
      <c r="G43" s="6">
        <v>8.92</v>
      </c>
      <c r="H43" s="6">
        <v>8.75</v>
      </c>
      <c r="I43" s="6">
        <v>9</v>
      </c>
      <c r="J43" s="3">
        <v>8.3000000000000007</v>
      </c>
    </row>
    <row r="44" spans="1:10">
      <c r="A44" s="3">
        <v>39</v>
      </c>
      <c r="B44" s="4" t="s">
        <v>305</v>
      </c>
      <c r="C44" s="5">
        <v>378</v>
      </c>
      <c r="D44" s="6">
        <v>7.82</v>
      </c>
      <c r="E44" s="6">
        <v>8.4</v>
      </c>
      <c r="F44" s="6">
        <v>7.31</v>
      </c>
      <c r="G44" s="6">
        <v>9.08</v>
      </c>
      <c r="H44" s="6">
        <v>9</v>
      </c>
      <c r="I44" s="6">
        <v>9</v>
      </c>
      <c r="J44" s="3">
        <v>8.44</v>
      </c>
    </row>
    <row r="45" spans="1:10">
      <c r="A45" s="3">
        <v>40</v>
      </c>
      <c r="B45" s="4" t="s">
        <v>306</v>
      </c>
      <c r="C45" s="5">
        <v>383</v>
      </c>
      <c r="D45" s="6">
        <v>7.55</v>
      </c>
      <c r="E45" s="6">
        <v>8</v>
      </c>
      <c r="F45" s="6">
        <v>7.31</v>
      </c>
      <c r="G45" s="6">
        <v>8.4600000000000009</v>
      </c>
      <c r="H45" s="6">
        <v>8.75</v>
      </c>
      <c r="I45" s="6">
        <v>8.5</v>
      </c>
      <c r="J45" s="7">
        <v>8.1</v>
      </c>
    </row>
    <row r="46" spans="1:10">
      <c r="A46" s="3">
        <v>41</v>
      </c>
      <c r="B46" s="4" t="s">
        <v>307</v>
      </c>
      <c r="C46" s="5">
        <v>384</v>
      </c>
      <c r="D46" s="6">
        <v>7.82</v>
      </c>
      <c r="E46" s="6">
        <v>7</v>
      </c>
      <c r="F46" s="6">
        <v>7.54</v>
      </c>
      <c r="G46" s="6">
        <v>8.31</v>
      </c>
      <c r="H46" s="6">
        <v>8.75</v>
      </c>
      <c r="I46" s="6">
        <v>8.75</v>
      </c>
      <c r="J46" s="3">
        <v>8.06</v>
      </c>
    </row>
    <row r="47" spans="1:10">
      <c r="A47" s="3">
        <v>42</v>
      </c>
      <c r="B47" s="4" t="s">
        <v>308</v>
      </c>
      <c r="C47" s="5">
        <v>392</v>
      </c>
      <c r="D47" s="6">
        <v>8.09</v>
      </c>
      <c r="E47" s="6">
        <v>7.2</v>
      </c>
      <c r="F47" s="6">
        <v>8</v>
      </c>
      <c r="G47" s="6">
        <v>8.77</v>
      </c>
      <c r="H47" s="6">
        <v>9</v>
      </c>
      <c r="I47" s="6">
        <v>8.75</v>
      </c>
      <c r="J47" s="7">
        <v>8.34</v>
      </c>
    </row>
    <row r="48" spans="1:10">
      <c r="A48" s="3">
        <v>43</v>
      </c>
      <c r="B48" s="4" t="s">
        <v>309</v>
      </c>
      <c r="C48" s="5">
        <v>403</v>
      </c>
      <c r="D48" s="6">
        <v>7.82</v>
      </c>
      <c r="E48" s="6">
        <v>6.8</v>
      </c>
      <c r="F48" s="6">
        <v>7.31</v>
      </c>
      <c r="G48" s="6">
        <v>8.4600000000000009</v>
      </c>
      <c r="H48" s="6">
        <v>8.75</v>
      </c>
      <c r="I48" s="6">
        <v>8.5</v>
      </c>
      <c r="J48" s="3">
        <v>7.97</v>
      </c>
    </row>
    <row r="49" spans="1:10">
      <c r="A49" s="3">
        <v>44</v>
      </c>
      <c r="B49" s="4" t="s">
        <v>310</v>
      </c>
      <c r="C49" s="5">
        <v>406</v>
      </c>
      <c r="D49" s="6">
        <v>8.09</v>
      </c>
      <c r="E49" s="6">
        <v>7.1</v>
      </c>
      <c r="F49" s="6">
        <v>7.08</v>
      </c>
      <c r="G49" s="6">
        <v>9.15</v>
      </c>
      <c r="H49" s="6">
        <v>8.75</v>
      </c>
      <c r="I49" s="6">
        <v>8.75</v>
      </c>
      <c r="J49" s="3">
        <v>8.18</v>
      </c>
    </row>
    <row r="50" spans="1:10">
      <c r="A50" s="3">
        <v>45</v>
      </c>
      <c r="B50" s="4" t="s">
        <v>311</v>
      </c>
      <c r="C50" s="5">
        <v>417</v>
      </c>
      <c r="D50" s="6">
        <v>8.09</v>
      </c>
      <c r="E50" s="6">
        <v>8</v>
      </c>
      <c r="F50" s="6">
        <v>8.4600000000000009</v>
      </c>
      <c r="G50" s="6">
        <v>8.77</v>
      </c>
      <c r="H50" s="6">
        <v>8.75</v>
      </c>
      <c r="I50" s="6">
        <v>9</v>
      </c>
      <c r="J50" s="3">
        <v>8.5399999999999991</v>
      </c>
    </row>
    <row r="51" spans="1:10">
      <c r="A51" s="3">
        <v>46</v>
      </c>
      <c r="B51" s="4" t="s">
        <v>312</v>
      </c>
      <c r="C51" s="5">
        <v>430</v>
      </c>
      <c r="D51" s="6">
        <v>6.73</v>
      </c>
      <c r="E51" s="6">
        <v>7.7</v>
      </c>
      <c r="F51" s="6">
        <v>6.85</v>
      </c>
      <c r="G51" s="6">
        <v>8.23</v>
      </c>
      <c r="H51" s="6">
        <v>9</v>
      </c>
      <c r="I51" s="6">
        <v>8.75</v>
      </c>
      <c r="J51" s="3">
        <v>7.89</v>
      </c>
    </row>
    <row r="52" spans="1:10">
      <c r="A52" s="3">
        <v>47</v>
      </c>
      <c r="B52" s="4" t="s">
        <v>313</v>
      </c>
      <c r="C52" s="5">
        <v>432</v>
      </c>
      <c r="D52" s="6">
        <v>7.8250000000000002</v>
      </c>
      <c r="E52" s="6" t="s">
        <v>156</v>
      </c>
      <c r="F52" s="6">
        <v>7.92</v>
      </c>
      <c r="G52" s="6" t="s">
        <v>156</v>
      </c>
      <c r="H52" s="6">
        <v>8.5</v>
      </c>
      <c r="I52" s="6">
        <v>8.25</v>
      </c>
      <c r="J52" s="3" t="s">
        <v>156</v>
      </c>
    </row>
    <row r="53" spans="1:10">
      <c r="A53" s="3">
        <v>48</v>
      </c>
      <c r="B53" s="4" t="s">
        <v>314</v>
      </c>
      <c r="C53" s="5">
        <v>435</v>
      </c>
      <c r="D53" s="6">
        <v>7.55</v>
      </c>
      <c r="E53" s="6">
        <v>6.2</v>
      </c>
      <c r="F53" s="6">
        <v>6.62</v>
      </c>
      <c r="G53" s="6">
        <v>8.4600000000000009</v>
      </c>
      <c r="H53" s="6">
        <v>9.25</v>
      </c>
      <c r="I53" s="6">
        <v>9</v>
      </c>
      <c r="J53" s="3">
        <v>7.89</v>
      </c>
    </row>
    <row r="54" spans="1:10">
      <c r="A54" s="3">
        <v>49</v>
      </c>
      <c r="B54" s="4" t="s">
        <v>315</v>
      </c>
      <c r="C54" s="5">
        <v>441</v>
      </c>
      <c r="D54" s="6">
        <v>7.55</v>
      </c>
      <c r="E54" s="6" t="s">
        <v>156</v>
      </c>
      <c r="F54" s="6">
        <v>7</v>
      </c>
      <c r="G54" s="6">
        <v>8.69</v>
      </c>
      <c r="H54" s="6">
        <v>8.75</v>
      </c>
      <c r="I54" s="6">
        <v>8.25</v>
      </c>
      <c r="J54" s="3" t="s">
        <v>156</v>
      </c>
    </row>
    <row r="55" spans="1:10">
      <c r="A55" s="3">
        <v>50</v>
      </c>
      <c r="B55" s="4" t="s">
        <v>316</v>
      </c>
      <c r="C55" s="5">
        <v>457</v>
      </c>
      <c r="D55" s="6">
        <v>7.55</v>
      </c>
      <c r="E55" s="7">
        <v>5.5</v>
      </c>
      <c r="F55" s="6">
        <v>6.46</v>
      </c>
      <c r="G55" s="6">
        <v>8.69</v>
      </c>
      <c r="H55" s="6">
        <v>8.25</v>
      </c>
      <c r="I55" s="6">
        <v>8</v>
      </c>
      <c r="J55" s="3">
        <v>7.52</v>
      </c>
    </row>
    <row r="56" spans="1:10">
      <c r="A56" s="3">
        <v>51</v>
      </c>
      <c r="B56" s="4" t="s">
        <v>317</v>
      </c>
      <c r="C56" s="5">
        <v>467</v>
      </c>
      <c r="D56" s="6">
        <v>8.64</v>
      </c>
      <c r="E56" s="7">
        <v>6.5</v>
      </c>
      <c r="F56" s="6">
        <v>8.23</v>
      </c>
      <c r="G56" s="6">
        <v>9.23</v>
      </c>
      <c r="H56" s="6">
        <v>8.5</v>
      </c>
      <c r="I56" s="6">
        <v>8.75</v>
      </c>
      <c r="J56" s="7">
        <v>8.3699999999999992</v>
      </c>
    </row>
    <row r="57" spans="1:10">
      <c r="A57" s="3">
        <v>52</v>
      </c>
      <c r="B57" s="4" t="s">
        <v>318</v>
      </c>
      <c r="C57" s="5">
        <v>469</v>
      </c>
      <c r="D57" s="6">
        <v>8.64</v>
      </c>
      <c r="E57" s="7">
        <v>8.1999999999999993</v>
      </c>
      <c r="F57" s="6">
        <v>8.15</v>
      </c>
      <c r="G57" s="6">
        <v>8.77</v>
      </c>
      <c r="H57" s="6">
        <v>9</v>
      </c>
      <c r="I57" s="6">
        <v>8.5</v>
      </c>
      <c r="J57" s="3">
        <v>8.5500000000000007</v>
      </c>
    </row>
    <row r="58" spans="1:10">
      <c r="A58" s="3">
        <v>53</v>
      </c>
      <c r="B58" s="8" t="s">
        <v>319</v>
      </c>
      <c r="C58" s="5">
        <v>488</v>
      </c>
      <c r="D58" s="6">
        <v>8.09</v>
      </c>
      <c r="E58" s="7">
        <v>8</v>
      </c>
      <c r="F58" s="6">
        <v>7.23</v>
      </c>
      <c r="G58" s="6">
        <v>8.5399999999999991</v>
      </c>
      <c r="H58" s="6">
        <v>8.75</v>
      </c>
      <c r="I58" s="6">
        <v>8.75</v>
      </c>
      <c r="J58" s="3">
        <v>8.23</v>
      </c>
    </row>
    <row r="59" spans="1:10">
      <c r="A59" s="3">
        <v>54</v>
      </c>
      <c r="B59" s="8" t="s">
        <v>320</v>
      </c>
      <c r="C59" s="5">
        <v>497</v>
      </c>
      <c r="D59" s="5">
        <v>7.55</v>
      </c>
      <c r="E59" s="9">
        <v>7.3</v>
      </c>
      <c r="F59" s="5">
        <v>6.85</v>
      </c>
      <c r="G59" s="9">
        <v>8</v>
      </c>
      <c r="H59" s="9">
        <v>8</v>
      </c>
      <c r="I59" s="5">
        <v>8.25</v>
      </c>
      <c r="J59" s="7">
        <v>7.66</v>
      </c>
    </row>
    <row r="60" spans="1:10">
      <c r="A60" s="3">
        <v>55</v>
      </c>
      <c r="B60" s="8" t="s">
        <v>321</v>
      </c>
      <c r="C60" s="5">
        <v>503</v>
      </c>
      <c r="D60" s="5">
        <v>7.82</v>
      </c>
      <c r="E60" s="9">
        <v>7.1</v>
      </c>
      <c r="F60" s="5">
        <v>7.08</v>
      </c>
      <c r="G60" s="5">
        <v>8.4600000000000009</v>
      </c>
      <c r="H60" s="9">
        <v>9</v>
      </c>
      <c r="I60" s="9">
        <v>9</v>
      </c>
      <c r="J60" s="7">
        <v>8.1</v>
      </c>
    </row>
    <row r="61" spans="1:10">
      <c r="A61" s="3">
        <v>56</v>
      </c>
      <c r="B61" s="8" t="s">
        <v>322</v>
      </c>
      <c r="C61" s="5">
        <v>507</v>
      </c>
      <c r="D61" s="5">
        <v>7.55</v>
      </c>
      <c r="E61" s="9">
        <v>6</v>
      </c>
      <c r="F61" s="5">
        <v>6.77</v>
      </c>
      <c r="G61" s="5">
        <v>8.23</v>
      </c>
      <c r="H61" s="5">
        <v>8.75</v>
      </c>
      <c r="I61" s="5">
        <v>8.75</v>
      </c>
      <c r="J61" s="3">
        <v>7.72</v>
      </c>
    </row>
    <row r="62" spans="1:10">
      <c r="A62" s="3">
        <v>57</v>
      </c>
      <c r="B62" s="8" t="s">
        <v>323</v>
      </c>
      <c r="C62" s="5">
        <v>521</v>
      </c>
      <c r="D62" s="5">
        <v>6.82</v>
      </c>
      <c r="E62" s="9">
        <v>6.8</v>
      </c>
      <c r="F62" s="5">
        <v>6.38</v>
      </c>
      <c r="G62" s="5">
        <v>8.23</v>
      </c>
      <c r="H62" s="9">
        <v>9</v>
      </c>
      <c r="I62" s="5">
        <v>8.25</v>
      </c>
      <c r="J62" s="3">
        <v>7.61</v>
      </c>
    </row>
    <row r="63" spans="1:10">
      <c r="A63" s="3">
        <v>58</v>
      </c>
      <c r="B63" s="8" t="s">
        <v>324</v>
      </c>
      <c r="C63" s="5">
        <v>535</v>
      </c>
      <c r="D63" s="5">
        <v>7.55</v>
      </c>
      <c r="E63" s="9">
        <v>7</v>
      </c>
      <c r="F63" s="5">
        <v>6.85</v>
      </c>
      <c r="G63" s="9">
        <v>8</v>
      </c>
      <c r="H63" s="9">
        <v>9</v>
      </c>
      <c r="I63" s="5">
        <v>8.25</v>
      </c>
      <c r="J63" s="3">
        <v>7.79</v>
      </c>
    </row>
    <row r="64" spans="1:10">
      <c r="A64" s="3">
        <v>59</v>
      </c>
      <c r="B64" s="8" t="s">
        <v>325</v>
      </c>
      <c r="C64" s="5">
        <v>536</v>
      </c>
      <c r="D64" s="5">
        <v>7.82</v>
      </c>
      <c r="E64" s="9">
        <v>7.5</v>
      </c>
      <c r="F64" s="5">
        <v>6.77</v>
      </c>
      <c r="G64" s="9">
        <v>8</v>
      </c>
      <c r="H64" s="5">
        <v>8.25</v>
      </c>
      <c r="I64" s="5">
        <v>8.75</v>
      </c>
      <c r="J64" s="3">
        <v>7.85</v>
      </c>
    </row>
    <row r="65" spans="1:10">
      <c r="A65" s="3">
        <v>60</v>
      </c>
      <c r="B65" s="8" t="s">
        <v>326</v>
      </c>
      <c r="C65" s="5">
        <v>564</v>
      </c>
      <c r="D65" s="5">
        <v>8.09</v>
      </c>
      <c r="E65" s="9">
        <v>8.1</v>
      </c>
      <c r="F65" s="9">
        <v>7</v>
      </c>
      <c r="G65" s="9">
        <v>9</v>
      </c>
      <c r="H65" s="5">
        <v>8.75</v>
      </c>
      <c r="I65" s="5">
        <v>8.25</v>
      </c>
      <c r="J65" s="17">
        <v>8.1999999999999993</v>
      </c>
    </row>
    <row r="66" spans="1:10">
      <c r="A66" s="19"/>
      <c r="B66" s="19"/>
      <c r="C66" s="5"/>
      <c r="D66" s="5"/>
      <c r="E66" s="5"/>
      <c r="F66" s="5"/>
      <c r="G66" s="5"/>
      <c r="H66" s="5"/>
      <c r="I66" s="5"/>
      <c r="J66" s="5"/>
    </row>
    <row r="67" spans="1:10">
      <c r="A67" s="3"/>
      <c r="B67" s="3"/>
      <c r="C67" s="5"/>
      <c r="D67" s="5"/>
      <c r="E67" s="5"/>
      <c r="F67" s="5"/>
      <c r="G67" s="5"/>
      <c r="H67" s="5"/>
      <c r="I67" s="5"/>
      <c r="J67" s="5"/>
    </row>
    <row r="68" spans="1:10">
      <c r="A68" s="3"/>
      <c r="B68" s="3"/>
      <c r="C68" s="5"/>
      <c r="D68" s="5"/>
      <c r="E68" s="5"/>
      <c r="F68" s="5"/>
      <c r="G68" s="5"/>
      <c r="H68" s="5"/>
      <c r="I68" s="5"/>
      <c r="J68" s="5"/>
    </row>
    <row r="69" spans="1:10">
      <c r="A69" s="3"/>
      <c r="B69" s="3"/>
      <c r="C69" s="5"/>
      <c r="D69" s="5"/>
      <c r="E69" s="5"/>
      <c r="F69" s="5"/>
      <c r="G69" s="5"/>
      <c r="H69" s="5"/>
      <c r="I69" s="5"/>
      <c r="J69" s="5"/>
    </row>
    <row r="70" spans="1:10">
      <c r="A70" s="3"/>
      <c r="B70" s="19"/>
      <c r="C70" s="4"/>
      <c r="D70" s="4"/>
      <c r="E70" s="4"/>
      <c r="F70" s="4"/>
      <c r="G70" s="4"/>
      <c r="H70" s="4"/>
      <c r="I70" s="4"/>
      <c r="J70" s="4"/>
    </row>
    <row r="71" spans="1:10">
      <c r="A71" s="3"/>
      <c r="B71" s="19"/>
      <c r="C71" s="4"/>
      <c r="D71" s="4"/>
      <c r="E71" s="4"/>
      <c r="F71" s="4"/>
      <c r="G71" s="4"/>
      <c r="H71" s="4"/>
      <c r="I71" s="4"/>
      <c r="J71" s="4"/>
    </row>
    <row r="72" spans="1:10">
      <c r="A72" s="3"/>
      <c r="B72" s="19"/>
      <c r="C72" s="4"/>
      <c r="D72" s="4"/>
      <c r="E72" s="4"/>
      <c r="F72" s="4"/>
      <c r="G72" s="4"/>
      <c r="H72" s="4"/>
      <c r="I72" s="4"/>
      <c r="J72" s="4"/>
    </row>
    <row r="73" spans="1:10">
      <c r="A73" s="3"/>
      <c r="B73" s="19"/>
      <c r="C73" s="4"/>
      <c r="D73" s="4"/>
      <c r="E73" s="4"/>
      <c r="F73" s="4"/>
      <c r="G73" s="4"/>
      <c r="H73" s="4"/>
      <c r="I73" s="4"/>
      <c r="J73" s="4"/>
    </row>
    <row r="74" spans="1:10">
      <c r="A74" s="3"/>
      <c r="B74" s="19"/>
      <c r="C74" s="4"/>
      <c r="D74" s="4"/>
      <c r="E74" s="4"/>
      <c r="F74" s="4"/>
      <c r="G74" s="4"/>
      <c r="H74" s="4"/>
      <c r="I74" s="4"/>
      <c r="J74" s="4"/>
    </row>
    <row r="75" spans="1:10">
      <c r="A75" s="3"/>
      <c r="B75" s="19"/>
      <c r="C75" s="4"/>
      <c r="D75" s="4"/>
      <c r="E75" s="4"/>
      <c r="F75" s="4"/>
      <c r="G75" s="4"/>
      <c r="H75" s="4"/>
      <c r="I75" s="4"/>
      <c r="J75" s="4"/>
    </row>
    <row r="76" spans="1:10">
      <c r="A76" s="3"/>
      <c r="B76" s="19"/>
      <c r="C76" s="4"/>
      <c r="D76" s="4"/>
      <c r="E76" s="4"/>
      <c r="F76" s="4"/>
      <c r="G76" s="4"/>
      <c r="H76" s="4"/>
      <c r="I76" s="4"/>
      <c r="J76" s="4"/>
    </row>
    <row r="77" spans="1:10">
      <c r="A77" s="3"/>
      <c r="B77" s="19"/>
      <c r="C77" s="4"/>
      <c r="D77" s="4"/>
      <c r="E77" s="4"/>
      <c r="F77" s="4"/>
      <c r="G77" s="4"/>
      <c r="H77" s="4"/>
      <c r="I77" s="4"/>
      <c r="J77" s="4"/>
    </row>
    <row r="78" spans="1:10">
      <c r="A78" s="3"/>
      <c r="B78" s="19"/>
      <c r="C78" s="4"/>
      <c r="D78" s="4"/>
      <c r="E78" s="4"/>
      <c r="F78" s="4"/>
      <c r="G78" s="4"/>
      <c r="H78" s="4"/>
      <c r="I78" s="4"/>
      <c r="J78" s="4"/>
    </row>
    <row r="79" spans="1:10">
      <c r="A79" s="3"/>
      <c r="B79" s="19"/>
      <c r="C79" s="4"/>
      <c r="D79" s="4"/>
      <c r="E79" s="4"/>
      <c r="F79" s="4"/>
      <c r="G79" s="4"/>
      <c r="H79" s="4"/>
      <c r="I79" s="4"/>
      <c r="J79" s="4"/>
    </row>
    <row r="80" spans="1:10">
      <c r="A80" s="3"/>
      <c r="B80" s="19"/>
      <c r="C80" s="4"/>
      <c r="D80" s="4"/>
      <c r="E80" s="4"/>
      <c r="F80" s="4"/>
      <c r="G80" s="4"/>
      <c r="H80" s="4"/>
      <c r="I80" s="4"/>
      <c r="J80" s="4"/>
    </row>
    <row r="81" spans="1:10">
      <c r="A81" s="3"/>
      <c r="B81" s="19"/>
      <c r="C81" s="4"/>
      <c r="D81" s="4"/>
      <c r="E81" s="4"/>
      <c r="F81" s="4"/>
      <c r="G81" s="4"/>
      <c r="H81" s="4"/>
      <c r="I81" s="4"/>
      <c r="J81" s="4"/>
    </row>
    <row r="82" spans="1:10">
      <c r="A82" s="3"/>
      <c r="B82" s="19"/>
      <c r="C82" s="4"/>
      <c r="D82" s="4"/>
      <c r="E82" s="4"/>
      <c r="F82" s="4"/>
      <c r="G82" s="4"/>
      <c r="H82" s="4"/>
      <c r="I82" s="4"/>
      <c r="J82" s="4"/>
    </row>
    <row r="83" spans="1:10">
      <c r="A83" s="3"/>
      <c r="B83" s="19"/>
      <c r="C83" s="4"/>
      <c r="D83" s="4"/>
      <c r="E83" s="4"/>
      <c r="F83" s="4"/>
      <c r="G83" s="4"/>
      <c r="H83" s="4"/>
      <c r="I83" s="4"/>
      <c r="J83" s="4"/>
    </row>
    <row r="84" spans="1:10">
      <c r="A84" s="3"/>
      <c r="B84" s="19"/>
      <c r="C84" s="4"/>
      <c r="D84" s="4"/>
      <c r="E84" s="4"/>
      <c r="F84" s="4"/>
      <c r="G84" s="4"/>
      <c r="H84" s="4"/>
      <c r="I84" s="4"/>
      <c r="J84" s="4"/>
    </row>
    <row r="85" spans="1:10">
      <c r="A85" s="3"/>
      <c r="B85" s="19"/>
      <c r="C85" s="4"/>
      <c r="D85" s="4"/>
      <c r="E85" s="4"/>
      <c r="F85" s="4"/>
      <c r="G85" s="4"/>
      <c r="H85" s="4"/>
      <c r="I85" s="4"/>
      <c r="J85" s="4"/>
    </row>
    <row r="86" spans="1:10">
      <c r="A86" s="3"/>
      <c r="B86" s="19"/>
      <c r="C86" s="4"/>
      <c r="D86" s="4"/>
      <c r="E86" s="4"/>
      <c r="F86" s="4"/>
      <c r="G86" s="4"/>
      <c r="H86" s="4"/>
      <c r="I86" s="4"/>
      <c r="J86" s="4"/>
    </row>
    <row r="87" spans="1:10">
      <c r="A87" s="3"/>
      <c r="B87" s="19"/>
      <c r="C87" s="4"/>
      <c r="D87" s="4"/>
      <c r="E87" s="4"/>
      <c r="F87" s="4"/>
      <c r="G87" s="4"/>
      <c r="H87" s="4"/>
      <c r="I87" s="4"/>
      <c r="J87" s="4"/>
    </row>
    <row r="88" spans="1:10">
      <c r="A88" s="3"/>
      <c r="B88" s="19"/>
      <c r="C88" s="4"/>
      <c r="D88" s="4"/>
      <c r="E88" s="4"/>
      <c r="F88" s="4"/>
      <c r="G88" s="4"/>
      <c r="H88" s="4"/>
      <c r="I88" s="4"/>
      <c r="J88" s="4"/>
    </row>
    <row r="89" spans="1:10">
      <c r="A89" s="3"/>
      <c r="B89" s="19"/>
      <c r="C89" s="4"/>
      <c r="D89" s="4"/>
      <c r="E89" s="4"/>
      <c r="F89" s="4"/>
      <c r="G89" s="4"/>
      <c r="H89" s="4"/>
      <c r="I89" s="4"/>
      <c r="J89" s="4"/>
    </row>
    <row r="90" spans="1:10">
      <c r="A90" s="3"/>
      <c r="B90" s="19"/>
      <c r="C90" s="4"/>
      <c r="D90" s="4"/>
      <c r="E90" s="4"/>
      <c r="F90" s="4"/>
      <c r="G90" s="4"/>
      <c r="H90" s="4"/>
      <c r="I90" s="4"/>
      <c r="J90" s="4"/>
    </row>
    <row r="91" spans="1:10">
      <c r="A91" s="3"/>
      <c r="B91" s="19"/>
      <c r="C91" s="4"/>
      <c r="D91" s="4"/>
      <c r="E91" s="4"/>
      <c r="F91" s="4"/>
      <c r="G91" s="4"/>
      <c r="H91" s="4"/>
      <c r="I91" s="4"/>
      <c r="J91" s="4"/>
    </row>
    <row r="92" spans="1:10">
      <c r="A92" s="3"/>
      <c r="B92" s="19"/>
      <c r="C92" s="4"/>
      <c r="D92" s="4"/>
      <c r="E92" s="4"/>
      <c r="F92" s="4"/>
      <c r="G92" s="4"/>
      <c r="H92" s="4"/>
      <c r="I92" s="4"/>
      <c r="J92" s="4"/>
    </row>
    <row r="93" spans="1:10">
      <c r="A93" s="3"/>
      <c r="B93" s="19"/>
      <c r="C93" s="4"/>
      <c r="D93" s="4"/>
      <c r="E93" s="4"/>
      <c r="F93" s="4"/>
      <c r="G93" s="4"/>
      <c r="H93" s="4"/>
      <c r="I93" s="4"/>
      <c r="J93" s="4"/>
    </row>
    <row r="94" spans="1:10">
      <c r="A94" s="3"/>
      <c r="B94" s="19"/>
      <c r="C94" s="4"/>
      <c r="D94" s="4"/>
      <c r="E94" s="4"/>
      <c r="F94" s="4"/>
      <c r="G94" s="4"/>
      <c r="H94" s="4"/>
      <c r="I94" s="4"/>
      <c r="J94" s="4"/>
    </row>
    <row r="95" spans="1:10">
      <c r="A95" s="3"/>
      <c r="B95" s="19"/>
      <c r="C95" s="4"/>
      <c r="D95" s="4"/>
      <c r="E95" s="4"/>
      <c r="F95" s="4"/>
      <c r="G95" s="4"/>
      <c r="H95" s="4"/>
      <c r="I95" s="4"/>
      <c r="J95" s="4"/>
    </row>
    <row r="96" spans="1:10">
      <c r="A96" s="3"/>
      <c r="B96" s="19"/>
      <c r="C96" s="4"/>
      <c r="D96" s="4"/>
      <c r="E96" s="4"/>
      <c r="F96" s="4"/>
      <c r="G96" s="4"/>
      <c r="H96" s="4"/>
      <c r="I96" s="4"/>
      <c r="J96" s="4"/>
    </row>
    <row r="97" spans="1:10">
      <c r="A97" s="3"/>
      <c r="B97" s="19"/>
      <c r="C97" s="4"/>
      <c r="D97" s="4"/>
      <c r="E97" s="4"/>
      <c r="F97" s="4"/>
      <c r="G97" s="4"/>
      <c r="H97" s="4"/>
      <c r="I97" s="4"/>
      <c r="J97" s="4"/>
    </row>
    <row r="98" spans="1:10">
      <c r="A98" s="3"/>
      <c r="B98" s="19"/>
      <c r="C98" s="4"/>
      <c r="D98" s="4"/>
      <c r="E98" s="4"/>
      <c r="F98" s="4"/>
      <c r="G98" s="4"/>
      <c r="H98" s="4"/>
      <c r="I98" s="4"/>
      <c r="J98" s="4"/>
    </row>
    <row r="99" spans="1:10">
      <c r="A99" s="3"/>
      <c r="B99" s="19"/>
      <c r="C99" s="4"/>
      <c r="D99" s="4"/>
      <c r="E99" s="4"/>
      <c r="F99" s="4"/>
      <c r="G99" s="4"/>
      <c r="H99" s="4"/>
      <c r="I99" s="4"/>
      <c r="J99" s="4"/>
    </row>
    <row r="100" spans="1:10">
      <c r="A100" s="3"/>
      <c r="B100" s="19"/>
      <c r="C100" s="4"/>
      <c r="D100" s="4"/>
      <c r="E100" s="4"/>
      <c r="F100" s="4"/>
      <c r="G100" s="4"/>
      <c r="H100" s="4"/>
      <c r="I100" s="4"/>
      <c r="J100" s="4"/>
    </row>
    <row r="101" spans="1:10">
      <c r="A101" s="3"/>
      <c r="B101" s="19"/>
      <c r="C101" s="4"/>
      <c r="D101" s="4"/>
      <c r="E101" s="4"/>
      <c r="F101" s="4"/>
      <c r="G101" s="4"/>
      <c r="H101" s="4"/>
      <c r="I101" s="4"/>
      <c r="J101" s="4"/>
    </row>
    <row r="102" spans="1:10">
      <c r="A102" s="3"/>
      <c r="B102" s="19"/>
      <c r="C102" s="4"/>
      <c r="D102" s="4"/>
      <c r="E102" s="4"/>
      <c r="F102" s="4"/>
      <c r="G102" s="4"/>
      <c r="H102" s="4"/>
      <c r="I102" s="4"/>
      <c r="J102" s="4"/>
    </row>
    <row r="103" spans="1:10">
      <c r="A103" s="3"/>
      <c r="B103" s="19"/>
      <c r="C103" s="4"/>
      <c r="D103" s="4"/>
      <c r="E103" s="4"/>
      <c r="F103" s="4"/>
      <c r="G103" s="4"/>
      <c r="H103" s="4"/>
      <c r="I103" s="4"/>
      <c r="J103" s="4"/>
    </row>
    <row r="104" spans="1:10">
      <c r="A104" s="3"/>
      <c r="B104" s="19"/>
      <c r="C104" s="4"/>
      <c r="D104" s="4"/>
      <c r="E104" s="4"/>
      <c r="F104" s="4"/>
      <c r="G104" s="4"/>
      <c r="H104" s="4"/>
      <c r="I104" s="4"/>
      <c r="J104" s="4"/>
    </row>
    <row r="105" spans="1:10">
      <c r="A105" s="3"/>
      <c r="B105" s="19"/>
      <c r="C105" s="4"/>
      <c r="D105" s="4"/>
      <c r="E105" s="4"/>
      <c r="F105" s="4"/>
      <c r="G105" s="4"/>
      <c r="H105" s="4"/>
      <c r="I105" s="4"/>
      <c r="J105" s="4"/>
    </row>
    <row r="1048576" spans="3:3">
      <c r="C1048576" s="20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6"/>
  <sheetViews>
    <sheetView tabSelected="1" topLeftCell="E1" workbookViewId="0">
      <selection activeCell="S9" sqref="S9"/>
    </sheetView>
  </sheetViews>
  <sheetFormatPr defaultRowHeight="15"/>
  <cols>
    <col min="2" max="2" width="24" customWidth="1"/>
    <col min="12" max="12" width="39.7109375" customWidth="1"/>
    <col min="13" max="13" width="14.28515625" customWidth="1"/>
    <col min="14" max="14" width="15.5703125" customWidth="1"/>
    <col min="15" max="15" width="12.28515625" customWidth="1"/>
    <col min="16" max="16" width="13.42578125" customWidth="1"/>
    <col min="17" max="17" width="11.85546875" customWidth="1"/>
    <col min="19" max="19" width="18.42578125" customWidth="1"/>
  </cols>
  <sheetData>
    <row r="1" spans="1:19" ht="15.7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38"/>
      <c r="Q1" s="38"/>
      <c r="R1" s="38"/>
      <c r="S1" s="38"/>
    </row>
    <row r="2" spans="1:19" ht="15.75">
      <c r="A2" s="71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8"/>
      <c r="Q2" s="38"/>
      <c r="R2" s="38"/>
      <c r="S2" s="38"/>
    </row>
    <row r="3" spans="1:19" ht="15.75">
      <c r="A3" s="70" t="s">
        <v>386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8"/>
      <c r="Q3" s="38"/>
      <c r="R3" s="38"/>
      <c r="S3" s="38"/>
    </row>
    <row r="4" spans="1:19">
      <c r="A4" s="72" t="s">
        <v>3</v>
      </c>
      <c r="B4" s="72"/>
      <c r="C4" s="72"/>
      <c r="D4" s="72"/>
      <c r="E4" s="72" t="s">
        <v>4</v>
      </c>
      <c r="F4" s="72"/>
      <c r="G4" s="72"/>
      <c r="H4" s="72"/>
      <c r="I4" s="72"/>
      <c r="J4" s="72"/>
      <c r="K4" s="38"/>
      <c r="L4" s="39"/>
      <c r="M4" s="72" t="s">
        <v>5</v>
      </c>
      <c r="N4" s="72"/>
      <c r="O4" s="72"/>
      <c r="P4" s="38"/>
      <c r="Q4" s="38"/>
      <c r="R4" s="38"/>
      <c r="S4" s="38"/>
    </row>
    <row r="5" spans="1:19" ht="60">
      <c r="A5" s="39" t="s">
        <v>6</v>
      </c>
      <c r="B5" s="39" t="s">
        <v>7</v>
      </c>
      <c r="C5" s="40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39" t="s">
        <v>15</v>
      </c>
      <c r="K5" s="38"/>
      <c r="L5" s="39" t="s">
        <v>16</v>
      </c>
      <c r="M5" s="40" t="s">
        <v>17</v>
      </c>
      <c r="N5" s="40" t="s">
        <v>18</v>
      </c>
      <c r="O5" s="40" t="s">
        <v>19</v>
      </c>
      <c r="P5" s="40" t="s">
        <v>20</v>
      </c>
      <c r="Q5" s="38"/>
      <c r="R5" s="38"/>
      <c r="S5" s="38"/>
    </row>
    <row r="6" spans="1:19">
      <c r="A6" s="41">
        <v>1</v>
      </c>
      <c r="B6" s="42" t="s">
        <v>327</v>
      </c>
      <c r="C6" s="42">
        <v>41</v>
      </c>
      <c r="D6" s="43">
        <v>7.55</v>
      </c>
      <c r="E6" s="43">
        <v>8.6999999999999993</v>
      </c>
      <c r="F6" s="43">
        <v>8.5399999999999991</v>
      </c>
      <c r="G6" s="43">
        <v>8.92</v>
      </c>
      <c r="H6" s="43">
        <v>9.25</v>
      </c>
      <c r="I6" s="44">
        <v>8.25</v>
      </c>
      <c r="J6" s="45">
        <v>8.5500000000000007</v>
      </c>
      <c r="K6" s="38"/>
      <c r="L6" s="46">
        <v>1</v>
      </c>
      <c r="M6" s="41">
        <f>COUNTIFS($D$6:$D$66, "&lt;=10", $D$6:$D$66, "&gt;=8")</f>
        <v>19</v>
      </c>
      <c r="N6" s="47">
        <f>COUNTIFS($D$6:$D$66, "&lt;8.0", $D$6:$D$66, "&gt;=6")</f>
        <v>41</v>
      </c>
      <c r="O6" s="41">
        <f>SUM(COUNTIFS($D$6:$D$66, {"&lt;6","GPW"}))</f>
        <v>1</v>
      </c>
      <c r="P6" s="39">
        <f>M6+N6+O6</f>
        <v>61</v>
      </c>
      <c r="Q6" s="38"/>
      <c r="R6" s="38"/>
      <c r="S6" s="38"/>
    </row>
    <row r="7" spans="1:19">
      <c r="A7" s="41">
        <v>2</v>
      </c>
      <c r="B7" s="42" t="s">
        <v>328</v>
      </c>
      <c r="C7" s="42">
        <v>9978</v>
      </c>
      <c r="D7" s="43">
        <v>8.64</v>
      </c>
      <c r="E7" s="43">
        <v>9</v>
      </c>
      <c r="F7" s="43">
        <v>8.92</v>
      </c>
      <c r="G7" s="43">
        <v>9</v>
      </c>
      <c r="H7" s="43">
        <v>8.75</v>
      </c>
      <c r="I7" s="44">
        <v>9.25</v>
      </c>
      <c r="J7" s="45">
        <v>8.93</v>
      </c>
      <c r="K7" s="38"/>
      <c r="L7" s="48">
        <v>2</v>
      </c>
      <c r="M7" s="47">
        <f>COUNTIFS($E$6:$E$66, "&lt;=10", $E$6:$E$66, "&gt;=8")</f>
        <v>58</v>
      </c>
      <c r="N7" s="41">
        <f>COUNTIFS($E$6:$E$66, "&lt;8.0", $E$6:$E$66, "&gt;=6")</f>
        <v>3</v>
      </c>
      <c r="O7" s="41">
        <f>SUM(COUNTIFS($E$6:$E$66, {"&lt;6","GPW"}))</f>
        <v>0</v>
      </c>
      <c r="P7" s="39">
        <f t="shared" ref="P7:P12" si="0">M7+N7+O7</f>
        <v>61</v>
      </c>
      <c r="Q7" s="38"/>
      <c r="R7" s="38"/>
      <c r="S7" s="38"/>
    </row>
    <row r="8" spans="1:19">
      <c r="A8" s="41">
        <v>3</v>
      </c>
      <c r="B8" s="42" t="s">
        <v>329</v>
      </c>
      <c r="C8" s="42">
        <v>9959</v>
      </c>
      <c r="D8" s="43">
        <v>7.91</v>
      </c>
      <c r="E8" s="43">
        <v>8.9</v>
      </c>
      <c r="F8" s="43">
        <v>8.5399999999999991</v>
      </c>
      <c r="G8" s="43">
        <v>9</v>
      </c>
      <c r="H8" s="43">
        <v>9</v>
      </c>
      <c r="I8" s="44">
        <v>8.25</v>
      </c>
      <c r="J8" s="45">
        <v>8.61</v>
      </c>
      <c r="K8" s="38"/>
      <c r="L8" s="48">
        <v>3</v>
      </c>
      <c r="M8" s="41">
        <f>COUNTIFS($F$6:$F$66, "&lt;=10", $F$6:$F$66, "&gt;=8")</f>
        <v>54</v>
      </c>
      <c r="N8" s="41">
        <f>COUNTIFS($F$6:$F$66, "&lt;8.0", $F$6:$F$66, "&gt;=6")</f>
        <v>6</v>
      </c>
      <c r="O8" s="41">
        <f>SUM(COUNTIFS($F$6:$F$66, {"&lt;6","GPW"}))</f>
        <v>1</v>
      </c>
      <c r="P8" s="39">
        <f t="shared" si="0"/>
        <v>61</v>
      </c>
      <c r="Q8" s="38"/>
      <c r="R8" s="38"/>
      <c r="S8" s="38"/>
    </row>
    <row r="9" spans="1:19">
      <c r="A9" s="41">
        <v>4</v>
      </c>
      <c r="B9" s="42" t="s">
        <v>330</v>
      </c>
      <c r="C9" s="42">
        <v>9950</v>
      </c>
      <c r="D9" s="43">
        <v>8.27</v>
      </c>
      <c r="E9" s="43">
        <v>9.3000000000000007</v>
      </c>
      <c r="F9" s="43">
        <v>8.69</v>
      </c>
      <c r="G9" s="43">
        <v>9</v>
      </c>
      <c r="H9" s="43">
        <v>8.75</v>
      </c>
      <c r="I9" s="44">
        <v>8.75</v>
      </c>
      <c r="J9" s="45">
        <v>8.7899999999999991</v>
      </c>
      <c r="K9" s="38"/>
      <c r="L9" s="48">
        <v>4</v>
      </c>
      <c r="M9" s="41">
        <f>COUNTIFS($G$6:$G$66, "&lt;=10", $G$6:$G$66, "&gt;=8")</f>
        <v>61</v>
      </c>
      <c r="N9" s="41">
        <f>COUNTIFS($G$6:$G$66, "&lt;8.0", $G$6:$G$66, "&gt;=6")</f>
        <v>0</v>
      </c>
      <c r="O9" s="41">
        <f>SUM(COUNTIFS($G$6:$G$66, {"&lt;6","GPW"}))</f>
        <v>0</v>
      </c>
      <c r="P9" s="39">
        <f t="shared" si="0"/>
        <v>61</v>
      </c>
      <c r="Q9" s="38"/>
      <c r="R9" s="38"/>
      <c r="S9" s="38"/>
    </row>
    <row r="10" spans="1:19">
      <c r="A10" s="41">
        <v>5</v>
      </c>
      <c r="B10" s="42" t="s">
        <v>331</v>
      </c>
      <c r="C10" s="42">
        <v>9934</v>
      </c>
      <c r="D10" s="43">
        <v>8.18</v>
      </c>
      <c r="E10" s="43">
        <v>8.9</v>
      </c>
      <c r="F10" s="43">
        <v>8.92</v>
      </c>
      <c r="G10" s="43">
        <v>8.92</v>
      </c>
      <c r="H10" s="43">
        <v>9</v>
      </c>
      <c r="I10" s="44">
        <v>9</v>
      </c>
      <c r="J10" s="45">
        <v>8.83</v>
      </c>
      <c r="K10" s="38"/>
      <c r="L10" s="48">
        <v>5</v>
      </c>
      <c r="M10" s="41">
        <f>COUNTIFS($H$6:$H$66, "&lt;=10", $H$6:$H$66, "&gt;=8")</f>
        <v>58</v>
      </c>
      <c r="N10" s="41">
        <f>COUNTIFS($H$6:$H$66, "&lt;8.00", $H$6:$H$66, "&gt;=6")</f>
        <v>3</v>
      </c>
      <c r="O10" s="41">
        <f>SUM(COUNTIFS($H$6:$H$66, {"&lt;6","GPW"}))</f>
        <v>0</v>
      </c>
      <c r="P10" s="39">
        <f t="shared" si="0"/>
        <v>61</v>
      </c>
      <c r="Q10" s="38"/>
      <c r="R10" s="38"/>
      <c r="S10" s="38"/>
    </row>
    <row r="11" spans="1:19">
      <c r="A11" s="41">
        <v>6</v>
      </c>
      <c r="B11" s="42" t="s">
        <v>332</v>
      </c>
      <c r="C11" s="42">
        <v>9916</v>
      </c>
      <c r="D11" s="43">
        <v>7.36</v>
      </c>
      <c r="E11" s="43">
        <v>8.9</v>
      </c>
      <c r="F11" s="43">
        <v>8.85</v>
      </c>
      <c r="G11" s="43">
        <v>8.92</v>
      </c>
      <c r="H11" s="43">
        <v>8.75</v>
      </c>
      <c r="I11" s="44">
        <v>9</v>
      </c>
      <c r="J11" s="49">
        <v>8.65</v>
      </c>
      <c r="K11" s="38"/>
      <c r="L11" s="48">
        <v>6</v>
      </c>
      <c r="M11" s="41">
        <f>COUNTIFS($I$6:$I$66, "&lt;=10", $I$6:$I$66, "&gt;=8")</f>
        <v>54</v>
      </c>
      <c r="N11" s="41">
        <f>COUNTIFS($I$6:$I$66, "&lt;8.00", $I$6:$I$66, "&gt;=6")</f>
        <v>7</v>
      </c>
      <c r="O11" s="41">
        <f>SUM(COUNTIFS($I$6:$I$66, {"&lt;6","GPW"}))</f>
        <v>0</v>
      </c>
      <c r="P11" s="39">
        <f t="shared" si="0"/>
        <v>61</v>
      </c>
      <c r="Q11" s="38"/>
      <c r="R11" s="38"/>
      <c r="S11" s="38"/>
    </row>
    <row r="12" spans="1:19">
      <c r="A12" s="41">
        <v>7</v>
      </c>
      <c r="B12" s="42" t="s">
        <v>333</v>
      </c>
      <c r="C12" s="42">
        <v>9915</v>
      </c>
      <c r="D12" s="43">
        <v>7.91</v>
      </c>
      <c r="E12" s="43">
        <v>8.6</v>
      </c>
      <c r="F12" s="43">
        <v>8.85</v>
      </c>
      <c r="G12" s="43">
        <v>9.08</v>
      </c>
      <c r="H12" s="43">
        <v>9</v>
      </c>
      <c r="I12" s="44">
        <v>8.75</v>
      </c>
      <c r="J12" s="49">
        <v>8.7200000000000006</v>
      </c>
      <c r="K12" s="38"/>
      <c r="L12" s="50" t="s">
        <v>15</v>
      </c>
      <c r="M12" s="39">
        <f>COUNTIFS($J$6:$J$66, "&lt;10.01", $J$6:$J$66, "&gt;7.99")</f>
        <v>55</v>
      </c>
      <c r="N12" s="39">
        <f>COUNTIFS($J$6:$J$66, "&lt;8.0", $J$6:$J$66, "&gt;5.99")</f>
        <v>5</v>
      </c>
      <c r="O12" s="39">
        <f>SUM(COUNTIFS($J$6:$J$66, {"&lt;6","GPW"}))</f>
        <v>1</v>
      </c>
      <c r="P12" s="39">
        <f t="shared" si="0"/>
        <v>61</v>
      </c>
      <c r="Q12" s="38"/>
      <c r="R12" s="38"/>
      <c r="S12" s="38"/>
    </row>
    <row r="13" spans="1:19">
      <c r="A13" s="41">
        <v>8</v>
      </c>
      <c r="B13" s="42" t="s">
        <v>334</v>
      </c>
      <c r="C13" s="42">
        <v>9894</v>
      </c>
      <c r="D13" s="36">
        <v>6.91</v>
      </c>
      <c r="E13" s="36">
        <v>8.3000000000000007</v>
      </c>
      <c r="F13" s="36">
        <v>7.23</v>
      </c>
      <c r="G13" s="43">
        <v>8.77</v>
      </c>
      <c r="H13" s="43">
        <v>8.75</v>
      </c>
      <c r="I13" s="44">
        <v>8.5</v>
      </c>
      <c r="J13" s="45">
        <v>8.08</v>
      </c>
      <c r="K13" s="38"/>
      <c r="L13" s="38"/>
      <c r="M13" s="38"/>
      <c r="N13" s="38"/>
      <c r="O13" s="38"/>
      <c r="P13" s="38"/>
      <c r="Q13" s="38"/>
      <c r="R13" s="38"/>
      <c r="S13" s="38"/>
    </row>
    <row r="14" spans="1:19">
      <c r="A14" s="41">
        <v>9</v>
      </c>
      <c r="B14" s="42" t="s">
        <v>335</v>
      </c>
      <c r="C14" s="42">
        <v>9887</v>
      </c>
      <c r="D14" s="43">
        <v>7.18</v>
      </c>
      <c r="E14" s="43">
        <v>8.3000000000000007</v>
      </c>
      <c r="F14" s="43">
        <v>9</v>
      </c>
      <c r="G14" s="43">
        <v>8.92</v>
      </c>
      <c r="H14" s="43">
        <v>9</v>
      </c>
      <c r="I14" s="44">
        <v>9</v>
      </c>
      <c r="J14" s="45">
        <v>8.61</v>
      </c>
      <c r="K14" s="38"/>
      <c r="L14" s="38"/>
      <c r="M14" s="38"/>
      <c r="N14" s="38"/>
      <c r="O14" s="38"/>
      <c r="P14" s="38"/>
      <c r="Q14" s="38"/>
      <c r="R14" s="38"/>
      <c r="S14" s="38"/>
    </row>
    <row r="15" spans="1:19">
      <c r="A15" s="41">
        <v>10</v>
      </c>
      <c r="B15" s="42" t="s">
        <v>336</v>
      </c>
      <c r="C15" s="42">
        <v>9878</v>
      </c>
      <c r="D15" s="36">
        <v>8.18</v>
      </c>
      <c r="E15" s="43">
        <v>8.9</v>
      </c>
      <c r="F15" s="43">
        <v>9</v>
      </c>
      <c r="G15" s="43">
        <v>9.3800000000000008</v>
      </c>
      <c r="H15" s="43">
        <v>9</v>
      </c>
      <c r="I15" s="44">
        <v>9</v>
      </c>
      <c r="J15" s="49">
        <v>8.93</v>
      </c>
      <c r="K15" s="38"/>
      <c r="L15" s="38"/>
      <c r="M15" s="38"/>
      <c r="N15" s="38"/>
      <c r="O15" s="38"/>
      <c r="P15" s="38"/>
      <c r="Q15" s="38"/>
      <c r="R15" s="38"/>
      <c r="S15" s="38"/>
    </row>
    <row r="16" spans="1:19">
      <c r="A16" s="41">
        <v>11</v>
      </c>
      <c r="B16" s="42" t="s">
        <v>337</v>
      </c>
      <c r="C16" s="42">
        <v>9874</v>
      </c>
      <c r="D16" s="43">
        <v>7.91</v>
      </c>
      <c r="E16" s="43">
        <v>8.9</v>
      </c>
      <c r="F16" s="43">
        <v>8.77</v>
      </c>
      <c r="G16" s="43">
        <v>8.92</v>
      </c>
      <c r="H16" s="43">
        <v>8.5</v>
      </c>
      <c r="I16" s="44">
        <v>8.25</v>
      </c>
      <c r="J16" s="45">
        <v>8.5500000000000007</v>
      </c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87.75" customHeight="1">
      <c r="A17" s="41">
        <v>12</v>
      </c>
      <c r="B17" s="42" t="s">
        <v>338</v>
      </c>
      <c r="C17" s="42">
        <v>9828</v>
      </c>
      <c r="D17" s="43">
        <v>7.45</v>
      </c>
      <c r="E17" s="43">
        <v>9</v>
      </c>
      <c r="F17" s="43">
        <v>8.5399999999999991</v>
      </c>
      <c r="G17" s="43">
        <v>8.92</v>
      </c>
      <c r="H17" s="43">
        <v>8.75</v>
      </c>
      <c r="I17" s="44">
        <v>8.75</v>
      </c>
      <c r="J17" s="45">
        <v>8.58</v>
      </c>
      <c r="K17" s="38"/>
      <c r="L17" s="51" t="s">
        <v>385</v>
      </c>
      <c r="M17" s="68" t="s">
        <v>46</v>
      </c>
      <c r="N17" s="68"/>
      <c r="O17" s="68"/>
      <c r="P17" s="68"/>
      <c r="Q17" s="68"/>
      <c r="R17" s="68"/>
      <c r="S17" s="40" t="s">
        <v>47</v>
      </c>
    </row>
    <row r="18" spans="1:19">
      <c r="A18" s="41">
        <v>13</v>
      </c>
      <c r="B18" s="42" t="s">
        <v>339</v>
      </c>
      <c r="C18" s="42">
        <v>9815</v>
      </c>
      <c r="D18" s="43">
        <v>7.64</v>
      </c>
      <c r="E18" s="43">
        <v>8.6</v>
      </c>
      <c r="F18" s="43">
        <v>8.3800000000000008</v>
      </c>
      <c r="G18" s="43">
        <v>9</v>
      </c>
      <c r="H18" s="43">
        <v>8.25</v>
      </c>
      <c r="I18" s="44">
        <v>8.5</v>
      </c>
      <c r="J18" s="45">
        <v>8.41</v>
      </c>
      <c r="K18" s="38"/>
      <c r="L18" s="39" t="s">
        <v>50</v>
      </c>
      <c r="M18" s="39" t="s">
        <v>51</v>
      </c>
      <c r="N18" s="39" t="s">
        <v>52</v>
      </c>
      <c r="O18" s="39" t="s">
        <v>53</v>
      </c>
      <c r="P18" s="39" t="s">
        <v>54</v>
      </c>
      <c r="Q18" s="39" t="s">
        <v>55</v>
      </c>
      <c r="R18" s="39" t="s">
        <v>56</v>
      </c>
      <c r="S18" s="50" t="s">
        <v>15</v>
      </c>
    </row>
    <row r="19" spans="1:19">
      <c r="A19" s="41">
        <v>14</v>
      </c>
      <c r="B19" s="42" t="s">
        <v>340</v>
      </c>
      <c r="C19" s="42">
        <v>9808</v>
      </c>
      <c r="D19" s="43">
        <v>8.09</v>
      </c>
      <c r="E19" s="43">
        <v>9.9</v>
      </c>
      <c r="F19" s="43">
        <v>8.92</v>
      </c>
      <c r="G19" s="43">
        <v>9.6199999999999992</v>
      </c>
      <c r="H19" s="43">
        <v>9</v>
      </c>
      <c r="I19" s="44">
        <v>9</v>
      </c>
      <c r="J19" s="45">
        <v>9.08</v>
      </c>
      <c r="K19" s="38"/>
      <c r="L19" s="39" t="s">
        <v>59</v>
      </c>
      <c r="M19" s="39"/>
      <c r="N19" s="39"/>
      <c r="O19" s="39"/>
      <c r="P19" s="39"/>
      <c r="Q19" s="39"/>
      <c r="R19" s="39"/>
      <c r="S19" s="39"/>
    </row>
    <row r="20" spans="1:19">
      <c r="A20" s="41">
        <v>15</v>
      </c>
      <c r="B20" s="42" t="s">
        <v>341</v>
      </c>
      <c r="C20" s="42">
        <v>9797</v>
      </c>
      <c r="D20" s="43">
        <v>7.09</v>
      </c>
      <c r="E20" s="43">
        <v>7.9</v>
      </c>
      <c r="F20" s="43">
        <v>7.54</v>
      </c>
      <c r="G20" s="43">
        <v>8.4600000000000009</v>
      </c>
      <c r="H20" s="43">
        <v>8.25</v>
      </c>
      <c r="I20" s="44">
        <v>8</v>
      </c>
      <c r="J20" s="45">
        <v>7.89</v>
      </c>
      <c r="K20" s="38"/>
      <c r="L20" s="52" t="s">
        <v>62</v>
      </c>
      <c r="M20" s="39">
        <f>P6</f>
        <v>61</v>
      </c>
      <c r="N20" s="39">
        <f>P7</f>
        <v>61</v>
      </c>
      <c r="O20" s="39">
        <f>P8</f>
        <v>61</v>
      </c>
      <c r="P20" s="39">
        <f>P9</f>
        <v>61</v>
      </c>
      <c r="Q20" s="39">
        <f>P10</f>
        <v>61</v>
      </c>
      <c r="R20" s="39">
        <f>P11</f>
        <v>61</v>
      </c>
      <c r="S20" s="53">
        <f>P11</f>
        <v>61</v>
      </c>
    </row>
    <row r="21" spans="1:19">
      <c r="A21" s="41">
        <v>16</v>
      </c>
      <c r="B21" s="42" t="s">
        <v>342</v>
      </c>
      <c r="C21" s="42">
        <v>9777</v>
      </c>
      <c r="D21" s="36">
        <v>7.91</v>
      </c>
      <c r="E21" s="36">
        <v>9.6</v>
      </c>
      <c r="F21" s="36">
        <v>8.77</v>
      </c>
      <c r="G21" s="43">
        <v>9.15</v>
      </c>
      <c r="H21" s="43">
        <v>9.25</v>
      </c>
      <c r="I21" s="44">
        <v>9</v>
      </c>
      <c r="J21" s="45">
        <v>8.94</v>
      </c>
      <c r="K21" s="38"/>
      <c r="L21" s="52" t="s">
        <v>65</v>
      </c>
      <c r="M21" s="39">
        <f>M6+N6</f>
        <v>60</v>
      </c>
      <c r="N21" s="39">
        <f>M7+N7</f>
        <v>61</v>
      </c>
      <c r="O21" s="39">
        <f>M8+N8</f>
        <v>60</v>
      </c>
      <c r="P21" s="39">
        <f>M9+N9</f>
        <v>61</v>
      </c>
      <c r="Q21" s="39">
        <f>M10+N10</f>
        <v>61</v>
      </c>
      <c r="R21" s="39">
        <f>M11+N11</f>
        <v>61</v>
      </c>
      <c r="S21" s="39">
        <f>M12+N12</f>
        <v>60</v>
      </c>
    </row>
    <row r="22" spans="1:19">
      <c r="A22" s="41">
        <v>17</v>
      </c>
      <c r="B22" s="42" t="s">
        <v>343</v>
      </c>
      <c r="C22" s="42">
        <v>9776</v>
      </c>
      <c r="D22" s="43">
        <v>7.64</v>
      </c>
      <c r="E22" s="43">
        <v>9</v>
      </c>
      <c r="F22" s="43">
        <v>8.5399999999999991</v>
      </c>
      <c r="G22" s="43">
        <v>9.08</v>
      </c>
      <c r="H22" s="43">
        <v>9</v>
      </c>
      <c r="I22" s="44">
        <v>8.75</v>
      </c>
      <c r="J22" s="45">
        <v>8.68</v>
      </c>
      <c r="K22" s="38"/>
      <c r="L22" s="54" t="s">
        <v>68</v>
      </c>
      <c r="M22" s="50">
        <f>M21/M20*100</f>
        <v>98.360655737704917</v>
      </c>
      <c r="N22" s="50">
        <f>N21/N20*100</f>
        <v>100</v>
      </c>
      <c r="O22" s="50">
        <f t="shared" ref="O22:S22" si="1">O21/O20*100</f>
        <v>98.360655737704917</v>
      </c>
      <c r="P22" s="50">
        <f t="shared" si="1"/>
        <v>100</v>
      </c>
      <c r="Q22" s="50">
        <f t="shared" si="1"/>
        <v>100</v>
      </c>
      <c r="R22" s="50">
        <f t="shared" si="1"/>
        <v>100</v>
      </c>
      <c r="S22" s="50">
        <f t="shared" si="1"/>
        <v>98.360655737704917</v>
      </c>
    </row>
    <row r="23" spans="1:19">
      <c r="A23" s="41">
        <v>18</v>
      </c>
      <c r="B23" s="42" t="s">
        <v>344</v>
      </c>
      <c r="C23" s="42">
        <v>9768</v>
      </c>
      <c r="D23" s="43">
        <v>8.5500000000000007</v>
      </c>
      <c r="E23" s="43">
        <v>9</v>
      </c>
      <c r="F23" s="43">
        <v>8.15</v>
      </c>
      <c r="G23" s="43">
        <v>8.98</v>
      </c>
      <c r="H23" s="43">
        <v>7</v>
      </c>
      <c r="I23" s="44">
        <v>8.25</v>
      </c>
      <c r="J23" s="45">
        <v>8.3000000000000007</v>
      </c>
      <c r="K23" s="38"/>
      <c r="L23" s="55" t="s">
        <v>71</v>
      </c>
      <c r="M23" s="55" t="str">
        <f>IF(M22&gt;=75, "3", IF(M22&gt;=60, "2", IF(M22&gt;=50, "1", "0")))</f>
        <v>3</v>
      </c>
      <c r="N23" s="55" t="str">
        <f t="shared" ref="N23:S23" si="2">IF(N22&gt;=75, "3", IF(N22&gt;=60, "2", IF(N22&gt;=50, "1", "0")))</f>
        <v>3</v>
      </c>
      <c r="O23" s="55" t="str">
        <f t="shared" si="2"/>
        <v>3</v>
      </c>
      <c r="P23" s="55" t="str">
        <f t="shared" si="2"/>
        <v>3</v>
      </c>
      <c r="Q23" s="55" t="str">
        <f t="shared" si="2"/>
        <v>3</v>
      </c>
      <c r="R23" s="55" t="str">
        <f t="shared" si="2"/>
        <v>3</v>
      </c>
      <c r="S23" s="55" t="str">
        <f t="shared" si="2"/>
        <v>3</v>
      </c>
    </row>
    <row r="24" spans="1:19">
      <c r="A24" s="41">
        <v>19</v>
      </c>
      <c r="B24" s="42" t="s">
        <v>345</v>
      </c>
      <c r="C24" s="42">
        <v>9765</v>
      </c>
      <c r="D24" s="36">
        <v>8.09</v>
      </c>
      <c r="E24" s="43">
        <v>8.6999999999999993</v>
      </c>
      <c r="F24" s="43">
        <v>8.85</v>
      </c>
      <c r="G24" s="43">
        <v>8.77</v>
      </c>
      <c r="H24" s="43">
        <v>8.5</v>
      </c>
      <c r="I24" s="44">
        <v>8.75</v>
      </c>
      <c r="J24" s="49">
        <v>8.6199999999999992</v>
      </c>
      <c r="K24" s="38"/>
      <c r="L24" s="38"/>
      <c r="M24" s="38"/>
      <c r="N24" s="38"/>
      <c r="O24" s="38"/>
      <c r="P24" s="38"/>
      <c r="Q24" s="38"/>
      <c r="R24" s="38"/>
      <c r="S24" s="38"/>
    </row>
    <row r="25" spans="1:19" ht="42.75" customHeight="1">
      <c r="A25" s="41">
        <v>20</v>
      </c>
      <c r="B25" s="42" t="s">
        <v>346</v>
      </c>
      <c r="C25" s="42">
        <v>9763</v>
      </c>
      <c r="D25" s="43">
        <v>8.18</v>
      </c>
      <c r="E25" s="43">
        <v>8.3000000000000007</v>
      </c>
      <c r="F25" s="43">
        <v>8.3800000000000008</v>
      </c>
      <c r="G25" s="43">
        <v>8.92</v>
      </c>
      <c r="H25" s="43">
        <v>8.5</v>
      </c>
      <c r="I25" s="44">
        <v>9</v>
      </c>
      <c r="J25" s="45">
        <v>8.56</v>
      </c>
      <c r="K25" s="38"/>
      <c r="L25" s="69" t="s">
        <v>387</v>
      </c>
      <c r="M25" s="69"/>
      <c r="N25" s="69"/>
      <c r="O25" s="69"/>
      <c r="P25" s="69"/>
      <c r="Q25" s="69"/>
      <c r="R25" s="69"/>
      <c r="S25" s="69"/>
    </row>
    <row r="26" spans="1:19">
      <c r="A26" s="41">
        <v>21</v>
      </c>
      <c r="B26" s="42" t="s">
        <v>347</v>
      </c>
      <c r="C26" s="42">
        <v>9757</v>
      </c>
      <c r="D26" s="43">
        <v>7.45</v>
      </c>
      <c r="E26" s="43">
        <v>8.6</v>
      </c>
      <c r="F26" s="43">
        <v>9</v>
      </c>
      <c r="G26" s="43">
        <v>9</v>
      </c>
      <c r="H26" s="43">
        <v>8.75</v>
      </c>
      <c r="I26" s="44">
        <v>8.5</v>
      </c>
      <c r="J26" s="49">
        <v>8.58</v>
      </c>
      <c r="K26" s="38"/>
      <c r="L26" s="38"/>
      <c r="M26" s="38"/>
      <c r="N26" s="38"/>
      <c r="O26" s="38"/>
      <c r="P26" s="38"/>
      <c r="Q26" s="38"/>
      <c r="R26" s="38"/>
      <c r="S26" s="38"/>
    </row>
    <row r="27" spans="1:19">
      <c r="A27" s="41">
        <v>22</v>
      </c>
      <c r="B27" s="42" t="s">
        <v>348</v>
      </c>
      <c r="C27" s="42">
        <v>9736</v>
      </c>
      <c r="D27" s="36">
        <v>6.91</v>
      </c>
      <c r="E27" s="36">
        <v>8</v>
      </c>
      <c r="F27" s="36">
        <v>8.31</v>
      </c>
      <c r="G27" s="43">
        <v>8.4600000000000009</v>
      </c>
      <c r="H27" s="43">
        <v>8.75</v>
      </c>
      <c r="I27" s="44">
        <v>8.5</v>
      </c>
      <c r="J27" s="45">
        <v>8.18</v>
      </c>
      <c r="K27" s="38"/>
      <c r="L27" s="38"/>
      <c r="M27" s="38"/>
      <c r="N27" s="38"/>
      <c r="O27" s="38"/>
      <c r="P27" s="38"/>
      <c r="Q27" s="38"/>
      <c r="R27" s="38"/>
      <c r="S27" s="38"/>
    </row>
    <row r="28" spans="1:19">
      <c r="A28" s="41">
        <v>23</v>
      </c>
      <c r="B28" s="42" t="s">
        <v>349</v>
      </c>
      <c r="C28" s="42">
        <v>9720</v>
      </c>
      <c r="D28" s="43">
        <v>7.82</v>
      </c>
      <c r="E28" s="43">
        <v>8.9</v>
      </c>
      <c r="F28" s="43">
        <v>8.5399999999999991</v>
      </c>
      <c r="G28" s="43">
        <v>8.92</v>
      </c>
      <c r="H28" s="43">
        <v>8.75</v>
      </c>
      <c r="I28" s="44">
        <v>8.5</v>
      </c>
      <c r="J28" s="45">
        <v>8.58</v>
      </c>
      <c r="K28" s="38"/>
      <c r="L28" s="38"/>
      <c r="M28" s="38"/>
      <c r="N28" s="38"/>
      <c r="O28" s="38"/>
      <c r="P28" s="38"/>
      <c r="Q28" s="38"/>
      <c r="R28" s="38"/>
      <c r="S28" s="38"/>
    </row>
    <row r="29" spans="1:19">
      <c r="A29" s="41">
        <v>24</v>
      </c>
      <c r="B29" s="42" t="s">
        <v>350</v>
      </c>
      <c r="C29" s="42">
        <v>9715</v>
      </c>
      <c r="D29" s="43">
        <v>9</v>
      </c>
      <c r="E29" s="43">
        <v>9.6</v>
      </c>
      <c r="F29" s="43">
        <v>8.23</v>
      </c>
      <c r="G29" s="43">
        <v>9.4600000000000009</v>
      </c>
      <c r="H29" s="43">
        <v>9</v>
      </c>
      <c r="I29" s="44">
        <v>9.25</v>
      </c>
      <c r="J29" s="45">
        <v>9.07</v>
      </c>
      <c r="K29" s="38"/>
      <c r="L29" s="38"/>
      <c r="M29" s="38"/>
      <c r="N29" s="38"/>
      <c r="O29" s="38"/>
      <c r="P29" s="38"/>
      <c r="Q29" s="38"/>
      <c r="R29" s="38"/>
      <c r="S29" s="38"/>
    </row>
    <row r="30" spans="1:19">
      <c r="A30" s="41">
        <v>25</v>
      </c>
      <c r="B30" s="42" t="s">
        <v>351</v>
      </c>
      <c r="C30" s="42">
        <v>9712</v>
      </c>
      <c r="D30" s="43">
        <v>7.55</v>
      </c>
      <c r="E30" s="43">
        <v>8.6</v>
      </c>
      <c r="F30" s="43">
        <v>8.31</v>
      </c>
      <c r="G30" s="43">
        <v>8.92</v>
      </c>
      <c r="H30" s="43">
        <v>9</v>
      </c>
      <c r="I30" s="44">
        <v>9</v>
      </c>
      <c r="J30" s="49">
        <v>8.58</v>
      </c>
      <c r="K30" s="38"/>
      <c r="L30" s="38"/>
      <c r="M30" s="38"/>
      <c r="N30" s="38"/>
      <c r="O30" s="38"/>
      <c r="P30" s="38"/>
      <c r="Q30" s="38"/>
      <c r="R30" s="38"/>
      <c r="S30" s="38"/>
    </row>
    <row r="31" spans="1:19">
      <c r="A31" s="41">
        <v>26</v>
      </c>
      <c r="B31" s="42" t="s">
        <v>352</v>
      </c>
      <c r="C31" s="42">
        <v>9709</v>
      </c>
      <c r="D31" s="43">
        <v>7.36</v>
      </c>
      <c r="E31" s="43">
        <v>8.9</v>
      </c>
      <c r="F31" s="43">
        <v>8.77</v>
      </c>
      <c r="G31" s="43">
        <v>9</v>
      </c>
      <c r="H31" s="43">
        <v>8.75</v>
      </c>
      <c r="I31" s="44">
        <v>8.5</v>
      </c>
      <c r="J31" s="49">
        <v>8.56</v>
      </c>
      <c r="K31" s="38"/>
      <c r="L31" s="38"/>
      <c r="M31" s="38"/>
      <c r="N31" s="38"/>
      <c r="O31" s="38"/>
      <c r="P31" s="38"/>
      <c r="Q31" s="38"/>
      <c r="R31" s="38"/>
      <c r="S31" s="38"/>
    </row>
    <row r="32" spans="1:19">
      <c r="A32" s="41">
        <v>27</v>
      </c>
      <c r="B32" s="42" t="s">
        <v>353</v>
      </c>
      <c r="C32" s="42">
        <v>9700</v>
      </c>
      <c r="D32" s="43">
        <v>7.73</v>
      </c>
      <c r="E32" s="43">
        <v>8.9</v>
      </c>
      <c r="F32" s="43">
        <v>8.31</v>
      </c>
      <c r="G32" s="43">
        <v>9</v>
      </c>
      <c r="H32" s="43">
        <v>9</v>
      </c>
      <c r="I32" s="44">
        <v>9</v>
      </c>
      <c r="J32" s="45">
        <v>8.66</v>
      </c>
      <c r="K32" s="38"/>
      <c r="L32" s="38"/>
      <c r="M32" s="38"/>
      <c r="N32" s="38"/>
      <c r="O32" s="38"/>
      <c r="P32" s="38"/>
      <c r="Q32" s="38"/>
      <c r="R32" s="38"/>
      <c r="S32" s="38"/>
    </row>
    <row r="33" spans="1:19">
      <c r="A33" s="41">
        <v>28</v>
      </c>
      <c r="B33" s="42" t="s">
        <v>354</v>
      </c>
      <c r="C33" s="42">
        <v>9699</v>
      </c>
      <c r="D33" s="43">
        <v>8.4499999999999993</v>
      </c>
      <c r="E33" s="43">
        <v>9.4</v>
      </c>
      <c r="F33" s="43">
        <v>8.5399999999999991</v>
      </c>
      <c r="G33" s="43">
        <v>9.23</v>
      </c>
      <c r="H33" s="43">
        <v>9.25</v>
      </c>
      <c r="I33" s="44">
        <v>9</v>
      </c>
      <c r="J33" s="45">
        <v>8.9700000000000006</v>
      </c>
      <c r="K33" s="38"/>
      <c r="L33" s="38"/>
      <c r="M33" s="38"/>
      <c r="N33" s="38"/>
      <c r="O33" s="38"/>
      <c r="P33" s="38"/>
      <c r="Q33" s="38"/>
      <c r="R33" s="38"/>
      <c r="S33" s="38"/>
    </row>
    <row r="34" spans="1:19">
      <c r="A34" s="41">
        <v>29</v>
      </c>
      <c r="B34" s="42" t="s">
        <v>294</v>
      </c>
      <c r="C34" s="42">
        <v>9684</v>
      </c>
      <c r="D34" s="36">
        <v>8.18</v>
      </c>
      <c r="E34" s="36">
        <v>8.9</v>
      </c>
      <c r="F34" s="36">
        <v>8.77</v>
      </c>
      <c r="G34" s="43">
        <v>9.31</v>
      </c>
      <c r="H34" s="43">
        <v>9</v>
      </c>
      <c r="I34" s="44">
        <v>9</v>
      </c>
      <c r="J34" s="45">
        <v>8.8699999999999992</v>
      </c>
      <c r="K34" s="38"/>
      <c r="L34" s="38"/>
      <c r="M34" s="38"/>
      <c r="N34" s="38"/>
      <c r="O34" s="38"/>
      <c r="P34" s="38"/>
      <c r="Q34" s="38"/>
      <c r="R34" s="38"/>
      <c r="S34" s="38"/>
    </row>
    <row r="35" spans="1:19">
      <c r="A35" s="41">
        <v>30</v>
      </c>
      <c r="B35" s="42" t="s">
        <v>355</v>
      </c>
      <c r="C35" s="42">
        <v>9676</v>
      </c>
      <c r="D35" s="36">
        <v>5.91</v>
      </c>
      <c r="E35" s="36">
        <v>7.4</v>
      </c>
      <c r="F35" s="36">
        <v>7.38</v>
      </c>
      <c r="G35" s="43">
        <v>8.08</v>
      </c>
      <c r="H35" s="43">
        <v>8.5</v>
      </c>
      <c r="I35" s="44">
        <v>8.25</v>
      </c>
      <c r="J35" s="45">
        <v>7.62</v>
      </c>
      <c r="K35" s="38"/>
      <c r="L35" s="38"/>
      <c r="M35" s="38"/>
      <c r="N35" s="38"/>
      <c r="O35" s="38"/>
      <c r="P35" s="38"/>
      <c r="Q35" s="38"/>
      <c r="R35" s="38"/>
      <c r="S35" s="38"/>
    </row>
    <row r="36" spans="1:19">
      <c r="A36" s="41">
        <v>31</v>
      </c>
      <c r="B36" s="42" t="s">
        <v>290</v>
      </c>
      <c r="C36" s="42">
        <v>9660</v>
      </c>
      <c r="D36" s="43">
        <v>7.0890000000000004</v>
      </c>
      <c r="E36" s="43">
        <v>9</v>
      </c>
      <c r="F36" s="43">
        <v>8.6199999999999992</v>
      </c>
      <c r="G36" s="43">
        <v>8.85</v>
      </c>
      <c r="H36" s="43">
        <v>9</v>
      </c>
      <c r="I36" s="44">
        <v>8.75</v>
      </c>
      <c r="J36" s="45">
        <v>8.56</v>
      </c>
      <c r="K36" s="38"/>
      <c r="L36" s="38"/>
      <c r="M36" s="38"/>
      <c r="N36" s="38"/>
      <c r="O36" s="38"/>
      <c r="P36" s="38"/>
      <c r="Q36" s="38"/>
      <c r="R36" s="38"/>
      <c r="S36" s="38"/>
    </row>
    <row r="37" spans="1:19">
      <c r="A37" s="41">
        <v>32</v>
      </c>
      <c r="B37" s="42" t="s">
        <v>356</v>
      </c>
      <c r="C37" s="42">
        <v>9645</v>
      </c>
      <c r="D37" s="43">
        <v>6.18</v>
      </c>
      <c r="E37" s="43">
        <v>8.1999999999999993</v>
      </c>
      <c r="F37" s="43">
        <v>7.77</v>
      </c>
      <c r="G37" s="43">
        <v>8.69</v>
      </c>
      <c r="H37" s="43">
        <v>9</v>
      </c>
      <c r="I37" s="37">
        <v>8.5</v>
      </c>
      <c r="J37" s="49">
        <v>8.08</v>
      </c>
      <c r="K37" s="38"/>
      <c r="L37" s="38"/>
      <c r="M37" s="38"/>
      <c r="N37" s="38"/>
      <c r="O37" s="38"/>
      <c r="P37" s="38"/>
      <c r="Q37" s="38"/>
      <c r="R37" s="38"/>
      <c r="S37" s="38"/>
    </row>
    <row r="38" spans="1:19">
      <c r="A38" s="41">
        <v>33</v>
      </c>
      <c r="B38" s="42" t="s">
        <v>357</v>
      </c>
      <c r="C38" s="42">
        <v>9644</v>
      </c>
      <c r="D38" s="43">
        <v>6.91</v>
      </c>
      <c r="E38" s="43">
        <v>7.7</v>
      </c>
      <c r="F38" s="43">
        <v>7.31</v>
      </c>
      <c r="G38" s="43">
        <v>8</v>
      </c>
      <c r="H38" s="43">
        <v>7</v>
      </c>
      <c r="I38" s="56">
        <v>7.25</v>
      </c>
      <c r="J38" s="45">
        <v>7.37</v>
      </c>
      <c r="K38" s="38"/>
      <c r="L38" s="38"/>
      <c r="M38" s="38"/>
      <c r="N38" s="38"/>
      <c r="O38" s="38"/>
      <c r="P38" s="38"/>
      <c r="Q38" s="38"/>
      <c r="R38" s="38"/>
      <c r="S38" s="38"/>
    </row>
    <row r="39" spans="1:19">
      <c r="A39" s="41">
        <v>34</v>
      </c>
      <c r="B39" s="42" t="s">
        <v>358</v>
      </c>
      <c r="C39" s="42">
        <v>9642</v>
      </c>
      <c r="D39" s="36">
        <v>8</v>
      </c>
      <c r="E39" s="36">
        <v>8.1</v>
      </c>
      <c r="F39" s="56">
        <v>8.4600000000000009</v>
      </c>
      <c r="G39" s="56">
        <v>8.69</v>
      </c>
      <c r="H39" s="56">
        <v>8.75</v>
      </c>
      <c r="I39" s="37">
        <v>8.25</v>
      </c>
      <c r="J39" s="45">
        <v>8.39</v>
      </c>
      <c r="K39" s="38"/>
      <c r="L39" s="38"/>
      <c r="M39" s="38"/>
      <c r="N39" s="38"/>
      <c r="O39" s="38"/>
      <c r="P39" s="38"/>
      <c r="Q39" s="38"/>
      <c r="R39" s="38"/>
      <c r="S39" s="38"/>
    </row>
    <row r="40" spans="1:19">
      <c r="A40" s="41">
        <v>35</v>
      </c>
      <c r="B40" s="42" t="s">
        <v>359</v>
      </c>
      <c r="C40" s="42">
        <v>9636</v>
      </c>
      <c r="D40" s="43">
        <v>8.18</v>
      </c>
      <c r="E40" s="43">
        <v>8.6</v>
      </c>
      <c r="F40" s="43">
        <v>8.08</v>
      </c>
      <c r="G40" s="43">
        <v>8.9</v>
      </c>
      <c r="H40" s="43">
        <v>8.25</v>
      </c>
      <c r="I40" s="37">
        <v>8.25</v>
      </c>
      <c r="J40" s="49">
        <v>8.3800000000000008</v>
      </c>
      <c r="K40" s="38"/>
      <c r="L40" s="38"/>
      <c r="M40" s="38"/>
      <c r="N40" s="38"/>
      <c r="O40" s="38"/>
      <c r="P40" s="38"/>
      <c r="Q40" s="38"/>
      <c r="R40" s="38"/>
      <c r="S40" s="38"/>
    </row>
    <row r="41" spans="1:19">
      <c r="A41" s="41">
        <v>36</v>
      </c>
      <c r="B41" s="42" t="s">
        <v>360</v>
      </c>
      <c r="C41" s="42">
        <v>9632</v>
      </c>
      <c r="D41" s="36">
        <v>7.91</v>
      </c>
      <c r="E41" s="36">
        <v>8</v>
      </c>
      <c r="F41" s="36">
        <v>7.62</v>
      </c>
      <c r="G41" s="56">
        <v>8.3800000000000008</v>
      </c>
      <c r="H41" s="56">
        <v>8</v>
      </c>
      <c r="I41" s="56">
        <v>7.75</v>
      </c>
      <c r="J41" s="45">
        <v>7.94</v>
      </c>
      <c r="K41" s="38"/>
      <c r="L41" s="38"/>
      <c r="M41" s="38"/>
      <c r="N41" s="38"/>
      <c r="O41" s="38"/>
      <c r="P41" s="38"/>
      <c r="Q41" s="38"/>
      <c r="R41" s="38"/>
      <c r="S41" s="38"/>
    </row>
    <row r="42" spans="1:19">
      <c r="A42" s="57">
        <v>37</v>
      </c>
      <c r="B42" s="58" t="s">
        <v>361</v>
      </c>
      <c r="C42" s="42">
        <v>9631</v>
      </c>
      <c r="D42" s="59">
        <v>7.91</v>
      </c>
      <c r="E42" s="59">
        <v>8.6999999999999993</v>
      </c>
      <c r="F42" s="59">
        <v>8.08</v>
      </c>
      <c r="G42" s="59">
        <v>8.77</v>
      </c>
      <c r="H42" s="59">
        <v>8.5</v>
      </c>
      <c r="I42" s="60">
        <v>8.5</v>
      </c>
      <c r="J42" s="49">
        <v>8.41</v>
      </c>
      <c r="K42" s="38"/>
      <c r="L42" s="38"/>
      <c r="M42" s="38"/>
      <c r="N42" s="38"/>
      <c r="O42" s="38"/>
      <c r="P42" s="38"/>
      <c r="Q42" s="38"/>
      <c r="R42" s="38"/>
      <c r="S42" s="38"/>
    </row>
    <row r="43" spans="1:19">
      <c r="A43" s="41">
        <v>38</v>
      </c>
      <c r="B43" s="42" t="s">
        <v>362</v>
      </c>
      <c r="C43" s="42">
        <v>9626</v>
      </c>
      <c r="D43" s="61">
        <v>8.5500000000000007</v>
      </c>
      <c r="E43" s="61">
        <v>9.6</v>
      </c>
      <c r="F43" s="61">
        <v>8.23</v>
      </c>
      <c r="G43" s="61">
        <v>8.77</v>
      </c>
      <c r="H43" s="61">
        <v>8.75</v>
      </c>
      <c r="I43" s="61">
        <v>8.75</v>
      </c>
      <c r="J43" s="49">
        <v>8.75</v>
      </c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41">
        <v>39</v>
      </c>
      <c r="B44" s="42" t="s">
        <v>363</v>
      </c>
      <c r="C44" s="42">
        <v>9624</v>
      </c>
      <c r="D44" s="62">
        <v>7.45</v>
      </c>
      <c r="E44" s="62">
        <v>8.6</v>
      </c>
      <c r="F44" s="62">
        <v>8.31</v>
      </c>
      <c r="G44" s="62">
        <v>8.92</v>
      </c>
      <c r="H44" s="62">
        <v>8.5</v>
      </c>
      <c r="I44" s="62">
        <v>8.5</v>
      </c>
      <c r="J44" s="45">
        <v>8.39</v>
      </c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41">
        <v>40</v>
      </c>
      <c r="B45" s="42" t="s">
        <v>364</v>
      </c>
      <c r="C45" s="42">
        <v>9618</v>
      </c>
      <c r="D45" s="62">
        <v>7.27</v>
      </c>
      <c r="E45" s="62">
        <v>8.6999999999999993</v>
      </c>
      <c r="F45" s="62">
        <v>8.4600000000000009</v>
      </c>
      <c r="G45" s="62">
        <v>8.5399999999999991</v>
      </c>
      <c r="H45" s="62">
        <v>8.25</v>
      </c>
      <c r="I45" s="62">
        <v>7.25</v>
      </c>
      <c r="J45" s="45">
        <v>8.08</v>
      </c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A46" s="41">
        <v>41</v>
      </c>
      <c r="B46" s="42" t="s">
        <v>365</v>
      </c>
      <c r="C46" s="42">
        <v>9609</v>
      </c>
      <c r="D46" s="62">
        <v>7.36</v>
      </c>
      <c r="E46" s="62">
        <v>8.9</v>
      </c>
      <c r="F46" s="62">
        <v>8.23</v>
      </c>
      <c r="G46" s="62">
        <v>9</v>
      </c>
      <c r="H46" s="62">
        <v>8.75</v>
      </c>
      <c r="I46" s="62">
        <v>8.5</v>
      </c>
      <c r="J46" s="45">
        <v>8.4600000000000009</v>
      </c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41">
        <v>42</v>
      </c>
      <c r="B47" s="42" t="s">
        <v>366</v>
      </c>
      <c r="C47" s="42">
        <v>9592</v>
      </c>
      <c r="D47" s="62">
        <v>8.4499999999999993</v>
      </c>
      <c r="E47" s="62">
        <v>9.6</v>
      </c>
      <c r="F47" s="62">
        <v>8.4600000000000009</v>
      </c>
      <c r="G47" s="62">
        <v>9.69</v>
      </c>
      <c r="H47" s="62">
        <v>8.75</v>
      </c>
      <c r="I47" s="62">
        <v>8.25</v>
      </c>
      <c r="J47" s="45">
        <v>8.86</v>
      </c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41">
        <v>43</v>
      </c>
      <c r="B48" s="42" t="s">
        <v>367</v>
      </c>
      <c r="C48" s="42">
        <v>9582</v>
      </c>
      <c r="D48" s="62">
        <v>7.09</v>
      </c>
      <c r="E48" s="62">
        <v>8.4</v>
      </c>
      <c r="F48" s="62">
        <v>9</v>
      </c>
      <c r="G48" s="62">
        <v>8.92</v>
      </c>
      <c r="H48" s="62">
        <v>8.5</v>
      </c>
      <c r="I48" s="62">
        <v>8.25</v>
      </c>
      <c r="J48" s="45">
        <v>8.39</v>
      </c>
      <c r="K48" s="38"/>
      <c r="L48" s="38"/>
      <c r="M48" s="38"/>
      <c r="N48" s="38"/>
      <c r="O48" s="38"/>
      <c r="P48" s="38"/>
      <c r="Q48" s="38"/>
      <c r="R48" s="38"/>
      <c r="S48" s="38"/>
    </row>
    <row r="49" spans="1:19">
      <c r="A49" s="41">
        <v>44</v>
      </c>
      <c r="B49" s="42" t="s">
        <v>368</v>
      </c>
      <c r="C49" s="42">
        <v>9581</v>
      </c>
      <c r="D49" s="62">
        <v>7.18</v>
      </c>
      <c r="E49" s="62">
        <v>8.9</v>
      </c>
      <c r="F49" s="62">
        <v>8.5399999999999991</v>
      </c>
      <c r="G49" s="62">
        <v>8.77</v>
      </c>
      <c r="H49" s="62">
        <v>8.75</v>
      </c>
      <c r="I49" s="62">
        <v>8.5</v>
      </c>
      <c r="J49" s="45">
        <v>8.4499999999999993</v>
      </c>
      <c r="K49" s="38"/>
      <c r="L49" s="38"/>
      <c r="M49" s="38"/>
      <c r="N49" s="38"/>
      <c r="O49" s="38"/>
      <c r="P49" s="38"/>
      <c r="Q49" s="38"/>
      <c r="R49" s="38"/>
      <c r="S49" s="38"/>
    </row>
    <row r="50" spans="1:19">
      <c r="A50" s="41">
        <v>45</v>
      </c>
      <c r="B50" s="42" t="s">
        <v>369</v>
      </c>
      <c r="C50" s="42">
        <v>9576</v>
      </c>
      <c r="D50" s="62">
        <v>6.27</v>
      </c>
      <c r="E50" s="62">
        <v>8.1999999999999993</v>
      </c>
      <c r="F50" s="62">
        <v>8.23</v>
      </c>
      <c r="G50" s="62">
        <v>8.31</v>
      </c>
      <c r="H50" s="62">
        <v>7.75</v>
      </c>
      <c r="I50" s="62">
        <v>7.5</v>
      </c>
      <c r="J50" s="45">
        <v>7.73</v>
      </c>
      <c r="K50" s="38"/>
      <c r="L50" s="38"/>
      <c r="M50" s="38"/>
      <c r="N50" s="38"/>
      <c r="O50" s="38"/>
      <c r="P50" s="38"/>
      <c r="Q50" s="38"/>
      <c r="R50" s="38"/>
      <c r="S50" s="38"/>
    </row>
    <row r="51" spans="1:19">
      <c r="A51" s="41">
        <v>46</v>
      </c>
      <c r="B51" s="42" t="s">
        <v>370</v>
      </c>
      <c r="C51" s="42">
        <v>9575</v>
      </c>
      <c r="D51" s="62">
        <v>7.18</v>
      </c>
      <c r="E51" s="62">
        <v>8.6</v>
      </c>
      <c r="F51" s="62">
        <v>8.31</v>
      </c>
      <c r="G51" s="62">
        <v>9</v>
      </c>
      <c r="H51" s="62">
        <v>9</v>
      </c>
      <c r="I51" s="62">
        <v>8.5</v>
      </c>
      <c r="J51" s="45">
        <v>8.4499999999999993</v>
      </c>
      <c r="K51" s="38"/>
      <c r="L51" s="38"/>
      <c r="M51" s="38"/>
      <c r="N51" s="38"/>
      <c r="O51" s="38"/>
      <c r="P51" s="38"/>
      <c r="Q51" s="38"/>
      <c r="R51" s="38"/>
      <c r="S51" s="38"/>
    </row>
    <row r="52" spans="1:19">
      <c r="A52" s="41">
        <v>47</v>
      </c>
      <c r="B52" s="42" t="s">
        <v>371</v>
      </c>
      <c r="C52" s="42">
        <v>9572</v>
      </c>
      <c r="D52" s="62">
        <v>6.91</v>
      </c>
      <c r="E52" s="62">
        <v>8.6999999999999993</v>
      </c>
      <c r="F52" s="62">
        <v>9</v>
      </c>
      <c r="G52" s="62">
        <v>9</v>
      </c>
      <c r="H52" s="62">
        <v>9</v>
      </c>
      <c r="I52" s="62">
        <v>9.25</v>
      </c>
      <c r="J52" s="45">
        <v>8.68</v>
      </c>
      <c r="K52" s="38"/>
      <c r="L52" s="38"/>
      <c r="M52" s="38"/>
      <c r="N52" s="38"/>
      <c r="O52" s="38"/>
      <c r="P52" s="38"/>
      <c r="Q52" s="38"/>
      <c r="R52" s="38"/>
      <c r="S52" s="38"/>
    </row>
    <row r="53" spans="1:19">
      <c r="A53" s="41">
        <v>48</v>
      </c>
      <c r="B53" s="42" t="s">
        <v>372</v>
      </c>
      <c r="C53" s="42">
        <v>9571</v>
      </c>
      <c r="D53" s="62">
        <v>7.73</v>
      </c>
      <c r="E53" s="62">
        <v>8.9</v>
      </c>
      <c r="F53" s="62">
        <v>8.5399999999999991</v>
      </c>
      <c r="G53" s="62">
        <v>8.85</v>
      </c>
      <c r="H53" s="62">
        <v>8.75</v>
      </c>
      <c r="I53" s="62">
        <v>8.75</v>
      </c>
      <c r="J53" s="45">
        <v>8.59</v>
      </c>
      <c r="K53" s="38"/>
      <c r="L53" s="38"/>
      <c r="M53" s="38"/>
      <c r="N53" s="38"/>
      <c r="O53" s="38"/>
      <c r="P53" s="38"/>
      <c r="Q53" s="38"/>
      <c r="R53" s="38"/>
      <c r="S53" s="38"/>
    </row>
    <row r="54" spans="1:19">
      <c r="A54" s="41">
        <v>49</v>
      </c>
      <c r="B54" s="42" t="s">
        <v>277</v>
      </c>
      <c r="C54" s="42">
        <v>9564</v>
      </c>
      <c r="D54" s="62">
        <v>7.55</v>
      </c>
      <c r="E54" s="62">
        <v>8.3000000000000007</v>
      </c>
      <c r="F54" s="62">
        <v>8.69</v>
      </c>
      <c r="G54" s="62">
        <v>8.77</v>
      </c>
      <c r="H54" s="62">
        <v>9</v>
      </c>
      <c r="I54" s="62">
        <v>8</v>
      </c>
      <c r="J54" s="45">
        <v>8.41</v>
      </c>
      <c r="K54" s="38"/>
      <c r="L54" s="38"/>
      <c r="M54" s="38"/>
      <c r="N54" s="38"/>
      <c r="O54" s="38"/>
      <c r="P54" s="38"/>
      <c r="Q54" s="38"/>
      <c r="R54" s="38"/>
      <c r="S54" s="38"/>
    </row>
    <row r="55" spans="1:19">
      <c r="A55" s="41">
        <v>50</v>
      </c>
      <c r="B55" s="42" t="s">
        <v>373</v>
      </c>
      <c r="C55" s="42">
        <v>9560</v>
      </c>
      <c r="D55" s="62">
        <v>8.64</v>
      </c>
      <c r="E55" s="62">
        <v>8.6999999999999993</v>
      </c>
      <c r="F55" s="62">
        <v>8.31</v>
      </c>
      <c r="G55" s="62">
        <v>8.77</v>
      </c>
      <c r="H55" s="62">
        <v>8.25</v>
      </c>
      <c r="I55" s="62">
        <v>8</v>
      </c>
      <c r="J55" s="49">
        <v>8.44</v>
      </c>
      <c r="K55" s="38"/>
      <c r="L55" s="38"/>
      <c r="M55" s="38"/>
      <c r="N55" s="38"/>
      <c r="O55" s="38"/>
      <c r="P55" s="38"/>
      <c r="Q55" s="38"/>
      <c r="R55" s="38"/>
      <c r="S55" s="38"/>
    </row>
    <row r="56" spans="1:19">
      <c r="A56" s="41">
        <v>51</v>
      </c>
      <c r="B56" s="42" t="s">
        <v>374</v>
      </c>
      <c r="C56" s="42">
        <v>9532</v>
      </c>
      <c r="D56" s="62">
        <v>7.64</v>
      </c>
      <c r="E56" s="62">
        <v>8</v>
      </c>
      <c r="F56" s="62">
        <v>8.4600000000000009</v>
      </c>
      <c r="G56" s="62">
        <v>8.5399999999999991</v>
      </c>
      <c r="H56" s="62">
        <v>8.75</v>
      </c>
      <c r="I56" s="62">
        <v>9</v>
      </c>
      <c r="J56" s="45">
        <v>8.42</v>
      </c>
      <c r="K56" s="38"/>
      <c r="L56" s="38"/>
      <c r="M56" s="38"/>
      <c r="N56" s="38"/>
      <c r="O56" s="38"/>
      <c r="P56" s="38"/>
      <c r="Q56" s="38"/>
      <c r="R56" s="38"/>
      <c r="S56" s="38"/>
    </row>
    <row r="57" spans="1:19">
      <c r="A57" s="41">
        <v>52</v>
      </c>
      <c r="B57" s="42" t="s">
        <v>375</v>
      </c>
      <c r="C57" s="42">
        <v>9525</v>
      </c>
      <c r="D57" s="62">
        <v>8.18</v>
      </c>
      <c r="E57" s="62">
        <v>8.6999999999999993</v>
      </c>
      <c r="F57" s="62">
        <v>8.31</v>
      </c>
      <c r="G57" s="62">
        <v>9</v>
      </c>
      <c r="H57" s="62">
        <v>8.5</v>
      </c>
      <c r="I57" s="62">
        <v>8.25</v>
      </c>
      <c r="J57" s="45">
        <v>8.49</v>
      </c>
      <c r="K57" s="38"/>
      <c r="L57" s="38"/>
      <c r="M57" s="38"/>
      <c r="N57" s="38"/>
      <c r="O57" s="38"/>
      <c r="P57" s="38"/>
      <c r="Q57" s="38"/>
      <c r="R57" s="38"/>
      <c r="S57" s="38"/>
    </row>
    <row r="58" spans="1:19">
      <c r="A58" s="41">
        <v>53</v>
      </c>
      <c r="B58" s="42" t="s">
        <v>376</v>
      </c>
      <c r="C58" s="42">
        <v>9513</v>
      </c>
      <c r="D58" s="62">
        <v>8.91</v>
      </c>
      <c r="E58" s="62">
        <v>9.5</v>
      </c>
      <c r="F58" s="62">
        <v>8.92</v>
      </c>
      <c r="G58" s="62">
        <v>9.23</v>
      </c>
      <c r="H58" s="62">
        <v>9.25</v>
      </c>
      <c r="I58" s="62">
        <v>9.25</v>
      </c>
      <c r="J58" s="45">
        <v>9.17</v>
      </c>
      <c r="K58" s="38"/>
      <c r="L58" s="38"/>
      <c r="M58" s="38"/>
      <c r="N58" s="38"/>
      <c r="O58" s="38"/>
      <c r="P58" s="38"/>
      <c r="Q58" s="38"/>
      <c r="R58" s="38"/>
      <c r="S58" s="38"/>
    </row>
    <row r="59" spans="1:19">
      <c r="A59" s="41">
        <v>54</v>
      </c>
      <c r="B59" s="42" t="s">
        <v>377</v>
      </c>
      <c r="C59" s="42">
        <v>9511</v>
      </c>
      <c r="D59" s="62">
        <v>7.27</v>
      </c>
      <c r="E59" s="62">
        <v>8.6</v>
      </c>
      <c r="F59" s="62">
        <v>8.5399999999999991</v>
      </c>
      <c r="G59" s="62">
        <v>8.92</v>
      </c>
      <c r="H59" s="62">
        <v>8.75</v>
      </c>
      <c r="I59" s="62">
        <v>7.75</v>
      </c>
      <c r="J59" s="45">
        <v>8.32</v>
      </c>
      <c r="K59" s="38"/>
      <c r="L59" s="38"/>
      <c r="M59" s="38"/>
      <c r="N59" s="38"/>
      <c r="O59" s="38"/>
      <c r="P59" s="38"/>
      <c r="Q59" s="38"/>
      <c r="R59" s="38"/>
      <c r="S59" s="38"/>
    </row>
    <row r="60" spans="1:19">
      <c r="A60" s="41">
        <v>55</v>
      </c>
      <c r="B60" s="42" t="s">
        <v>378</v>
      </c>
      <c r="C60" s="42">
        <v>9506</v>
      </c>
      <c r="D60" s="62">
        <v>6.55</v>
      </c>
      <c r="E60" s="62">
        <v>8.6</v>
      </c>
      <c r="F60" s="62" t="s">
        <v>156</v>
      </c>
      <c r="G60" s="62">
        <v>8.77</v>
      </c>
      <c r="H60" s="62">
        <v>8.25</v>
      </c>
      <c r="I60" s="62">
        <v>7</v>
      </c>
      <c r="J60" s="49" t="s">
        <v>156</v>
      </c>
      <c r="K60" s="38"/>
      <c r="L60" s="38"/>
      <c r="M60" s="38"/>
      <c r="N60" s="38"/>
      <c r="O60" s="38"/>
      <c r="P60" s="38"/>
      <c r="Q60" s="38"/>
      <c r="R60" s="38"/>
      <c r="S60" s="38"/>
    </row>
    <row r="61" spans="1:19">
      <c r="A61" s="41">
        <v>56</v>
      </c>
      <c r="B61" s="42" t="s">
        <v>379</v>
      </c>
      <c r="C61" s="42">
        <v>9483</v>
      </c>
      <c r="D61" s="62">
        <v>7</v>
      </c>
      <c r="E61" s="62">
        <v>8</v>
      </c>
      <c r="F61" s="62">
        <v>8.5399999999999991</v>
      </c>
      <c r="G61" s="62">
        <v>8.92</v>
      </c>
      <c r="H61" s="62">
        <v>9</v>
      </c>
      <c r="I61" s="62">
        <v>8.25</v>
      </c>
      <c r="J61" s="45">
        <v>8.32</v>
      </c>
      <c r="K61" s="38"/>
      <c r="L61" s="38"/>
      <c r="M61" s="38"/>
      <c r="N61" s="38"/>
      <c r="O61" s="38"/>
      <c r="P61" s="38"/>
      <c r="Q61" s="38"/>
      <c r="R61" s="38"/>
      <c r="S61" s="38"/>
    </row>
    <row r="62" spans="1:19">
      <c r="A62" s="41">
        <v>57</v>
      </c>
      <c r="B62" s="42" t="s">
        <v>380</v>
      </c>
      <c r="C62" s="42">
        <v>9476</v>
      </c>
      <c r="D62" s="62">
        <v>9.27</v>
      </c>
      <c r="E62" s="62">
        <v>9.9</v>
      </c>
      <c r="F62" s="62">
        <v>8.69</v>
      </c>
      <c r="G62" s="62">
        <v>9.69</v>
      </c>
      <c r="H62" s="62">
        <v>8.75</v>
      </c>
      <c r="I62" s="62">
        <v>8.75</v>
      </c>
      <c r="J62" s="45">
        <v>9.15</v>
      </c>
      <c r="K62" s="38"/>
      <c r="L62" s="38"/>
      <c r="M62" s="38"/>
      <c r="N62" s="38"/>
      <c r="O62" s="38"/>
      <c r="P62" s="38"/>
      <c r="Q62" s="38"/>
      <c r="R62" s="38"/>
      <c r="S62" s="38"/>
    </row>
    <row r="63" spans="1:19">
      <c r="A63" s="41">
        <v>58</v>
      </c>
      <c r="B63" s="42" t="s">
        <v>381</v>
      </c>
      <c r="C63" s="42">
        <v>9474</v>
      </c>
      <c r="D63" s="62">
        <v>7.64</v>
      </c>
      <c r="E63" s="62">
        <v>8.9</v>
      </c>
      <c r="F63" s="62">
        <v>8.4600000000000009</v>
      </c>
      <c r="G63" s="62">
        <v>8.85</v>
      </c>
      <c r="H63" s="62">
        <v>8.75</v>
      </c>
      <c r="I63" s="62">
        <v>9</v>
      </c>
      <c r="J63" s="45">
        <v>8.61</v>
      </c>
      <c r="K63" s="38"/>
      <c r="L63" s="38"/>
      <c r="M63" s="38"/>
      <c r="N63" s="38"/>
      <c r="O63" s="38"/>
      <c r="P63" s="38"/>
      <c r="Q63" s="38"/>
      <c r="R63" s="38"/>
      <c r="S63" s="38"/>
    </row>
    <row r="64" spans="1:19">
      <c r="A64" s="41">
        <v>59</v>
      </c>
      <c r="B64" s="42" t="s">
        <v>382</v>
      </c>
      <c r="C64" s="42">
        <v>9443</v>
      </c>
      <c r="D64" s="62">
        <v>6.64</v>
      </c>
      <c r="E64" s="62">
        <v>8</v>
      </c>
      <c r="F64" s="62">
        <v>8</v>
      </c>
      <c r="G64" s="62">
        <v>8.92</v>
      </c>
      <c r="H64" s="62">
        <v>8.75</v>
      </c>
      <c r="I64" s="62">
        <v>8</v>
      </c>
      <c r="J64" s="45">
        <v>8.08</v>
      </c>
      <c r="K64" s="38"/>
      <c r="L64" s="38"/>
      <c r="M64" s="38"/>
      <c r="N64" s="38"/>
      <c r="O64" s="38"/>
      <c r="P64" s="38"/>
      <c r="Q64" s="38"/>
      <c r="R64" s="38"/>
      <c r="S64" s="38"/>
    </row>
    <row r="65" spans="1:19">
      <c r="A65" s="41">
        <v>60</v>
      </c>
      <c r="B65" s="42" t="s">
        <v>383</v>
      </c>
      <c r="C65" s="42">
        <v>9488</v>
      </c>
      <c r="D65" s="62">
        <v>7.09</v>
      </c>
      <c r="E65" s="62">
        <v>8.6999999999999993</v>
      </c>
      <c r="F65" s="62">
        <v>8.69</v>
      </c>
      <c r="G65" s="62">
        <v>9</v>
      </c>
      <c r="H65" s="62">
        <v>9</v>
      </c>
      <c r="I65" s="62">
        <v>7</v>
      </c>
      <c r="J65" s="45">
        <v>8.27</v>
      </c>
      <c r="K65" s="38"/>
      <c r="L65" s="38"/>
      <c r="M65" s="38"/>
      <c r="N65" s="38"/>
      <c r="O65" s="38"/>
      <c r="P65" s="38"/>
      <c r="Q65" s="38"/>
      <c r="R65" s="38"/>
      <c r="S65" s="38"/>
    </row>
    <row r="66" spans="1:19">
      <c r="A66" s="41">
        <v>61</v>
      </c>
      <c r="B66" s="42" t="s">
        <v>384</v>
      </c>
      <c r="C66" s="42">
        <v>9804</v>
      </c>
      <c r="D66" s="62">
        <v>7.36</v>
      </c>
      <c r="E66" s="62">
        <v>8.3000000000000007</v>
      </c>
      <c r="F66" s="62">
        <v>8.85</v>
      </c>
      <c r="G66" s="62">
        <v>8.92</v>
      </c>
      <c r="H66" s="62">
        <v>9</v>
      </c>
      <c r="I66" s="62">
        <v>8.25</v>
      </c>
      <c r="J66" s="45">
        <v>8.48</v>
      </c>
      <c r="K66" s="38"/>
      <c r="L66" s="38"/>
      <c r="M66" s="38"/>
      <c r="N66" s="38"/>
      <c r="O66" s="38"/>
      <c r="P66" s="38"/>
      <c r="Q66" s="38"/>
      <c r="R66" s="38"/>
      <c r="S66" s="38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6"/>
  <sheetViews>
    <sheetView topLeftCell="A10" workbookViewId="0">
      <selection activeCell="N30" sqref="N30"/>
    </sheetView>
  </sheetViews>
  <sheetFormatPr defaultColWidth="9" defaultRowHeight="15"/>
  <cols>
    <col min="2" max="2" width="18.7109375" customWidth="1"/>
    <col min="3" max="3" width="16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ht="20.45" customHeight="1">
      <c r="A2" s="66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22.9" customHeight="1">
      <c r="A3" s="65" t="s">
        <v>157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 ht="16.5" customHeight="1">
      <c r="A4" s="67" t="s">
        <v>3</v>
      </c>
      <c r="B4" s="67"/>
      <c r="C4" s="67"/>
      <c r="D4" s="67"/>
      <c r="E4" s="67" t="s">
        <v>4</v>
      </c>
      <c r="F4" s="67"/>
      <c r="G4" s="67"/>
      <c r="H4" s="67"/>
      <c r="I4" s="67"/>
      <c r="J4" s="67"/>
      <c r="L4" s="1"/>
      <c r="M4" s="67" t="s">
        <v>5</v>
      </c>
      <c r="N4" s="67"/>
      <c r="O4" s="67"/>
    </row>
    <row r="5" spans="1:16" ht="54.75" customHeight="1">
      <c r="A5" s="1" t="s">
        <v>6</v>
      </c>
      <c r="B5" s="1" t="s">
        <v>7</v>
      </c>
      <c r="C5" s="2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L5" s="1" t="s">
        <v>16</v>
      </c>
      <c r="M5" s="2" t="s">
        <v>17</v>
      </c>
      <c r="N5" s="2" t="s">
        <v>18</v>
      </c>
      <c r="O5" s="2" t="s">
        <v>19</v>
      </c>
      <c r="P5" s="2" t="s">
        <v>20</v>
      </c>
    </row>
    <row r="6" spans="1:16">
      <c r="A6" s="3">
        <v>1</v>
      </c>
      <c r="B6" s="21" t="s">
        <v>158</v>
      </c>
      <c r="C6" s="35" t="s">
        <v>159</v>
      </c>
      <c r="D6" s="22">
        <v>8.91</v>
      </c>
      <c r="E6" s="23">
        <v>9.1</v>
      </c>
      <c r="F6" s="22">
        <v>8.5399999999999991</v>
      </c>
      <c r="G6" s="22">
        <v>7.92</v>
      </c>
      <c r="H6" s="23">
        <v>7.75</v>
      </c>
      <c r="I6" s="23">
        <v>7.25</v>
      </c>
      <c r="J6" s="28">
        <v>8.2100000000000009</v>
      </c>
    </row>
    <row r="7" spans="1:16">
      <c r="A7" s="3">
        <v>2</v>
      </c>
      <c r="B7" s="21" t="s">
        <v>160</v>
      </c>
      <c r="C7" s="35" t="s">
        <v>161</v>
      </c>
      <c r="D7" s="22">
        <v>8.4499999999999993</v>
      </c>
      <c r="E7" s="23">
        <v>8.8000000000000007</v>
      </c>
      <c r="F7" s="22">
        <v>8.31</v>
      </c>
      <c r="G7" s="22">
        <v>7.69</v>
      </c>
      <c r="H7" s="23">
        <v>6.5</v>
      </c>
      <c r="I7" s="23">
        <v>6.25</v>
      </c>
      <c r="J7" s="28">
        <v>7.63</v>
      </c>
      <c r="L7" s="10">
        <v>1</v>
      </c>
      <c r="M7" s="3">
        <f>COUNTIFS($D$6:$D$66, "&lt;=10", $D$6:$D$66, "&gt;=8")</f>
        <v>56</v>
      </c>
      <c r="N7" s="11">
        <f>COUNTIFS($D$6:$D$66, "&lt;8.0", $D$6:$D$66, "&gt;=6")</f>
        <v>0</v>
      </c>
      <c r="O7" s="3">
        <f>SUM(COUNTIFS($D$6:$D$66, {"&lt;6","GPW"}))</f>
        <v>0</v>
      </c>
      <c r="P7" s="1">
        <f>M7+N7+O7</f>
        <v>56</v>
      </c>
    </row>
    <row r="8" spans="1:16">
      <c r="A8" s="3">
        <v>3</v>
      </c>
      <c r="B8" s="21" t="s">
        <v>162</v>
      </c>
      <c r="C8" s="35" t="s">
        <v>163</v>
      </c>
      <c r="D8" s="22">
        <v>8.91</v>
      </c>
      <c r="E8" s="23">
        <v>8.5</v>
      </c>
      <c r="F8" s="22">
        <v>8.08</v>
      </c>
      <c r="G8" s="22">
        <v>7.85</v>
      </c>
      <c r="H8" s="23">
        <v>5.5</v>
      </c>
      <c r="I8" s="23">
        <v>5.75</v>
      </c>
      <c r="J8" s="28">
        <v>7.39</v>
      </c>
      <c r="L8" s="12">
        <v>2</v>
      </c>
      <c r="M8" s="11">
        <f>COUNTIFS($E$6:$E$66, "&lt;=10", $E$6:$E$66, "&gt;=8")</f>
        <v>56</v>
      </c>
      <c r="N8" s="3">
        <f>COUNTIFS($E$6:$E$66, "&lt;8.0", $E$6:$E$66, "&gt;=6")</f>
        <v>0</v>
      </c>
      <c r="O8" s="3">
        <f>SUM(COUNTIFS($E$6:$E$66, {"&lt;6","GPW"}))</f>
        <v>0</v>
      </c>
      <c r="P8" s="1">
        <f t="shared" ref="P8:P13" si="0">M8+N8+O8</f>
        <v>56</v>
      </c>
    </row>
    <row r="9" spans="1:16">
      <c r="A9" s="3">
        <v>4</v>
      </c>
      <c r="B9" s="21" t="s">
        <v>164</v>
      </c>
      <c r="C9" s="35" t="s">
        <v>165</v>
      </c>
      <c r="D9" s="22">
        <v>9.4499999999999993</v>
      </c>
      <c r="E9" s="23">
        <v>9.6999999999999993</v>
      </c>
      <c r="F9" s="22">
        <v>8.4600000000000009</v>
      </c>
      <c r="G9" s="22">
        <v>8.3800000000000008</v>
      </c>
      <c r="H9" s="23">
        <v>8.5</v>
      </c>
      <c r="I9" s="23">
        <v>8</v>
      </c>
      <c r="J9" s="28">
        <v>8.6999999999999993</v>
      </c>
      <c r="L9" s="12">
        <v>3</v>
      </c>
      <c r="M9" s="3">
        <f>COUNTIFS($F$6:$F$66, "&lt;=10", $F$6:$F$66, "&gt;=8")</f>
        <v>51</v>
      </c>
      <c r="N9" s="3">
        <f>COUNTIFS($F$6:$F$66, "&lt;8.0", $F$6:$F$66, "&gt;=6")</f>
        <v>5</v>
      </c>
      <c r="O9" s="3">
        <f>SUM(COUNTIFS($F$6:$F$66, {"&lt;6","GPW"}))</f>
        <v>0</v>
      </c>
      <c r="P9" s="1">
        <f t="shared" si="0"/>
        <v>56</v>
      </c>
    </row>
    <row r="10" spans="1:16">
      <c r="A10" s="3">
        <v>5</v>
      </c>
      <c r="B10" s="21" t="s">
        <v>166</v>
      </c>
      <c r="C10" s="35" t="s">
        <v>167</v>
      </c>
      <c r="D10" s="22">
        <v>8.91</v>
      </c>
      <c r="E10" s="23">
        <v>8.9</v>
      </c>
      <c r="F10" s="22">
        <v>8.31</v>
      </c>
      <c r="G10" s="22">
        <v>7.46</v>
      </c>
      <c r="H10" s="23">
        <v>6.25</v>
      </c>
      <c r="I10" s="23" t="s">
        <v>156</v>
      </c>
      <c r="J10" s="28" t="s">
        <v>156</v>
      </c>
      <c r="L10" s="12">
        <v>4</v>
      </c>
      <c r="M10" s="3">
        <f>COUNTIFS($G$6:$G$66, "&lt;=10", $G$6:$G$66, "&gt;=8")</f>
        <v>31</v>
      </c>
      <c r="N10" s="3">
        <f>COUNTIFS($G$6:$G$66, "&lt;8.0", $G$6:$G$66, "&gt;=6")</f>
        <v>25</v>
      </c>
      <c r="O10" s="3">
        <f>SUM(COUNTIFS($G$6:$G$66, {"&lt;6","GPW"}))</f>
        <v>0</v>
      </c>
      <c r="P10" s="1">
        <f t="shared" si="0"/>
        <v>56</v>
      </c>
    </row>
    <row r="11" spans="1:16">
      <c r="A11" s="3">
        <v>6</v>
      </c>
      <c r="B11" s="21" t="s">
        <v>168</v>
      </c>
      <c r="C11" s="35" t="s">
        <v>169</v>
      </c>
      <c r="D11" s="23">
        <v>9</v>
      </c>
      <c r="E11" s="23">
        <v>9.1</v>
      </c>
      <c r="F11" s="23">
        <v>8.5399999999999991</v>
      </c>
      <c r="G11" s="23">
        <v>8.23</v>
      </c>
      <c r="H11" s="23">
        <v>7</v>
      </c>
      <c r="I11" s="23" t="s">
        <v>156</v>
      </c>
      <c r="J11" s="29" t="s">
        <v>156</v>
      </c>
      <c r="L11" s="12">
        <v>5</v>
      </c>
      <c r="M11" s="3">
        <f>COUNTIFS($H$6:$H$66, "&lt;=10", $H$6:$H$66, "&gt;=8")</f>
        <v>4</v>
      </c>
      <c r="N11" s="3">
        <f>COUNTIFS($H$6:$H$66, "&lt;8.00", $H$6:$H$66, "&gt;=6")</f>
        <v>42</v>
      </c>
      <c r="O11" s="3">
        <f>SUM(COUNTIFS($H$6:$H$66, {"&lt;6","GPW"}))</f>
        <v>10</v>
      </c>
      <c r="P11" s="1">
        <f t="shared" si="0"/>
        <v>56</v>
      </c>
    </row>
    <row r="12" spans="1:16">
      <c r="A12" s="3">
        <v>7</v>
      </c>
      <c r="B12" s="21" t="s">
        <v>170</v>
      </c>
      <c r="C12" s="35" t="s">
        <v>171</v>
      </c>
      <c r="D12" s="22">
        <v>9.4499999999999993</v>
      </c>
      <c r="E12" s="23">
        <v>8.8000000000000007</v>
      </c>
      <c r="F12" s="22">
        <v>8.08</v>
      </c>
      <c r="G12" s="22">
        <v>8</v>
      </c>
      <c r="H12" s="23">
        <v>6.5</v>
      </c>
      <c r="I12" s="23">
        <v>6.25</v>
      </c>
      <c r="J12" s="29">
        <v>7.8</v>
      </c>
      <c r="L12" s="12">
        <v>6</v>
      </c>
      <c r="M12" s="3">
        <f>COUNTIFS($I$6:$I$66, "&lt;=10", $I$6:$I$66, "&gt;=8")</f>
        <v>3</v>
      </c>
      <c r="N12" s="3">
        <f>COUNTIFS($I$6:$I$66, "&lt;8.00", $I$6:$I$66, "&gt;=6")</f>
        <v>40</v>
      </c>
      <c r="O12" s="3">
        <f>SUM(COUNTIFS($I$6:$I$66, {"&lt;6","GPW"}))</f>
        <v>13</v>
      </c>
      <c r="P12" s="1">
        <f t="shared" si="0"/>
        <v>56</v>
      </c>
    </row>
    <row r="13" spans="1:16">
      <c r="A13" s="3">
        <v>8</v>
      </c>
      <c r="B13" s="21" t="s">
        <v>172</v>
      </c>
      <c r="C13" s="35" t="s">
        <v>173</v>
      </c>
      <c r="D13" s="22">
        <v>9.18</v>
      </c>
      <c r="E13" s="23">
        <v>8.6</v>
      </c>
      <c r="F13" s="22">
        <v>7</v>
      </c>
      <c r="G13" s="22">
        <v>6.92</v>
      </c>
      <c r="H13" s="23" t="s">
        <v>156</v>
      </c>
      <c r="I13" s="23" t="s">
        <v>156</v>
      </c>
      <c r="J13" s="28" t="s">
        <v>156</v>
      </c>
      <c r="L13" s="13" t="s">
        <v>15</v>
      </c>
      <c r="M13" s="1">
        <f>COUNTIFS($J$6:$J$66, "&lt;10.01", $J$6:$J$66, "&gt;7.99")</f>
        <v>24</v>
      </c>
      <c r="N13" s="1">
        <f>COUNTIFS($J$6:$J$66, "&lt;8.0", $J$6:$J$66, "&gt;5.99")</f>
        <v>24</v>
      </c>
      <c r="O13" s="1">
        <f>SUM(COUNTIFS($J$6:$J$66, {"&lt;6","GPW"}))</f>
        <v>8</v>
      </c>
      <c r="P13" s="1">
        <f t="shared" si="0"/>
        <v>56</v>
      </c>
    </row>
    <row r="14" spans="1:16">
      <c r="A14" s="3">
        <v>9</v>
      </c>
      <c r="B14" s="21" t="s">
        <v>174</v>
      </c>
      <c r="C14" s="35" t="s">
        <v>175</v>
      </c>
      <c r="D14" s="22">
        <v>8.91</v>
      </c>
      <c r="E14" s="23">
        <v>9.1999999999999993</v>
      </c>
      <c r="F14" s="22">
        <v>9.08</v>
      </c>
      <c r="G14" s="22">
        <v>7.08</v>
      </c>
      <c r="H14" s="23">
        <v>6.75</v>
      </c>
      <c r="I14" s="23">
        <v>6.75</v>
      </c>
      <c r="J14" s="28">
        <v>7.73</v>
      </c>
    </row>
    <row r="15" spans="1:16">
      <c r="A15" s="3">
        <v>10</v>
      </c>
      <c r="B15" s="21" t="s">
        <v>176</v>
      </c>
      <c r="C15" s="35" t="s">
        <v>177</v>
      </c>
      <c r="D15" s="22">
        <v>9.18</v>
      </c>
      <c r="E15" s="23">
        <v>8.8000000000000007</v>
      </c>
      <c r="F15" s="22">
        <v>7.38</v>
      </c>
      <c r="G15" s="22">
        <v>7.46</v>
      </c>
      <c r="H15" s="23">
        <v>7</v>
      </c>
      <c r="I15" s="23">
        <v>6.25</v>
      </c>
      <c r="J15" s="29">
        <v>7.62</v>
      </c>
    </row>
    <row r="16" spans="1:16">
      <c r="A16" s="3">
        <v>11</v>
      </c>
      <c r="B16" s="21" t="s">
        <v>178</v>
      </c>
      <c r="C16" s="35" t="s">
        <v>179</v>
      </c>
      <c r="D16" s="22">
        <v>8.36</v>
      </c>
      <c r="E16" s="23">
        <v>8.1</v>
      </c>
      <c r="F16" s="22">
        <v>7.38</v>
      </c>
      <c r="G16" s="22">
        <v>7.31</v>
      </c>
      <c r="H16" s="23">
        <v>6.75</v>
      </c>
      <c r="I16" s="23">
        <v>6</v>
      </c>
      <c r="J16" s="28">
        <v>7.28</v>
      </c>
    </row>
    <row r="17" spans="1:19">
      <c r="A17" s="3">
        <v>12</v>
      </c>
      <c r="B17" s="21" t="s">
        <v>180</v>
      </c>
      <c r="C17" s="35" t="s">
        <v>181</v>
      </c>
      <c r="D17" s="22">
        <v>8.91</v>
      </c>
      <c r="E17" s="23">
        <v>8.6</v>
      </c>
      <c r="F17" s="22">
        <v>8.31</v>
      </c>
      <c r="G17" s="22">
        <v>7.69</v>
      </c>
      <c r="H17" s="23">
        <v>6.25</v>
      </c>
      <c r="I17" s="23">
        <v>6</v>
      </c>
      <c r="J17" s="28">
        <v>7.59</v>
      </c>
    </row>
    <row r="18" spans="1:19" ht="75">
      <c r="A18" s="3">
        <v>13</v>
      </c>
      <c r="B18" s="21" t="s">
        <v>182</v>
      </c>
      <c r="C18" s="35" t="s">
        <v>183</v>
      </c>
      <c r="D18" s="22">
        <v>9.4499999999999993</v>
      </c>
      <c r="E18" s="23">
        <v>8.8000000000000007</v>
      </c>
      <c r="F18" s="22">
        <v>8.77</v>
      </c>
      <c r="G18" s="22">
        <v>7.54</v>
      </c>
      <c r="H18" s="23">
        <v>7.5</v>
      </c>
      <c r="I18" s="23">
        <v>7</v>
      </c>
      <c r="J18" s="28">
        <v>8.14</v>
      </c>
      <c r="L18" s="14" t="s">
        <v>45</v>
      </c>
      <c r="M18" s="63" t="s">
        <v>46</v>
      </c>
      <c r="N18" s="63"/>
      <c r="O18" s="63"/>
      <c r="P18" s="63"/>
      <c r="Q18" s="63"/>
      <c r="R18" s="63"/>
      <c r="S18" s="2" t="s">
        <v>47</v>
      </c>
    </row>
    <row r="19" spans="1:19">
      <c r="A19" s="3">
        <v>14</v>
      </c>
      <c r="B19" s="21" t="s">
        <v>184</v>
      </c>
      <c r="C19" s="35" t="s">
        <v>185</v>
      </c>
      <c r="D19" s="22">
        <v>8.91</v>
      </c>
      <c r="E19" s="23">
        <v>8</v>
      </c>
      <c r="F19" s="22">
        <v>8.5399999999999991</v>
      </c>
      <c r="G19" s="22">
        <v>7.92</v>
      </c>
      <c r="H19" s="23">
        <v>6.25</v>
      </c>
      <c r="I19" s="23">
        <v>5.5</v>
      </c>
      <c r="J19" s="28">
        <v>7.68</v>
      </c>
      <c r="L19" s="1" t="s">
        <v>50</v>
      </c>
      <c r="M19" s="1" t="s">
        <v>51</v>
      </c>
      <c r="N19" s="1" t="s">
        <v>52</v>
      </c>
      <c r="O19" s="1" t="s">
        <v>53</v>
      </c>
      <c r="P19" s="1" t="s">
        <v>54</v>
      </c>
      <c r="Q19" s="1" t="s">
        <v>55</v>
      </c>
      <c r="R19" s="1" t="s">
        <v>56</v>
      </c>
      <c r="S19" s="13" t="s">
        <v>15</v>
      </c>
    </row>
    <row r="20" spans="1:19">
      <c r="A20" s="3">
        <v>15</v>
      </c>
      <c r="B20" s="21" t="s">
        <v>186</v>
      </c>
      <c r="C20" s="35" t="s">
        <v>187</v>
      </c>
      <c r="D20" s="22">
        <v>9.18</v>
      </c>
      <c r="E20" s="23">
        <v>9.1999999999999993</v>
      </c>
      <c r="F20" s="22">
        <v>8.08</v>
      </c>
      <c r="G20" s="22">
        <v>8</v>
      </c>
      <c r="H20" s="23">
        <v>7.5</v>
      </c>
      <c r="I20" s="23">
        <v>7.25</v>
      </c>
      <c r="J20" s="28">
        <v>8.14</v>
      </c>
      <c r="L20" s="1" t="s">
        <v>59</v>
      </c>
      <c r="M20" s="73"/>
      <c r="N20" s="73"/>
      <c r="O20" s="73"/>
      <c r="P20" s="73"/>
      <c r="Q20" s="73"/>
      <c r="R20" s="73"/>
      <c r="S20" s="73"/>
    </row>
    <row r="21" spans="1:19">
      <c r="A21" s="3">
        <v>16</v>
      </c>
      <c r="B21" s="21" t="s">
        <v>188</v>
      </c>
      <c r="C21" s="35" t="s">
        <v>189</v>
      </c>
      <c r="D21" s="22">
        <v>9.4499999999999993</v>
      </c>
      <c r="E21" s="23">
        <v>9.1</v>
      </c>
      <c r="F21" s="22">
        <v>8</v>
      </c>
      <c r="G21" s="22">
        <v>8.08</v>
      </c>
      <c r="H21" s="23">
        <v>7.5</v>
      </c>
      <c r="I21" s="23">
        <v>6.5</v>
      </c>
      <c r="J21" s="28">
        <v>8.06</v>
      </c>
      <c r="L21" s="7" t="s">
        <v>62</v>
      </c>
      <c r="M21" s="1">
        <f>P7</f>
        <v>56</v>
      </c>
      <c r="N21" s="1">
        <f>P8</f>
        <v>56</v>
      </c>
      <c r="O21" s="1">
        <f>P9</f>
        <v>56</v>
      </c>
      <c r="P21" s="1">
        <f>P10</f>
        <v>56</v>
      </c>
      <c r="Q21" s="1">
        <f>P11</f>
        <v>56</v>
      </c>
      <c r="R21" s="1">
        <f>P12</f>
        <v>56</v>
      </c>
      <c r="S21" s="18">
        <f>P12</f>
        <v>56</v>
      </c>
    </row>
    <row r="22" spans="1:19">
      <c r="A22" s="3">
        <v>17</v>
      </c>
      <c r="B22" s="21" t="s">
        <v>190</v>
      </c>
      <c r="C22" s="35" t="s">
        <v>191</v>
      </c>
      <c r="D22" s="22">
        <v>9.27</v>
      </c>
      <c r="E22" s="23">
        <v>9.5</v>
      </c>
      <c r="F22" s="22">
        <v>8.5399999999999991</v>
      </c>
      <c r="G22" s="22">
        <v>8.6199999999999992</v>
      </c>
      <c r="H22" s="23">
        <v>7.25</v>
      </c>
      <c r="I22" s="23">
        <v>7.5</v>
      </c>
      <c r="J22" s="28">
        <v>8.41</v>
      </c>
      <c r="L22" s="7" t="s">
        <v>65</v>
      </c>
      <c r="M22" s="1">
        <f>M7+N7</f>
        <v>56</v>
      </c>
      <c r="N22" s="1">
        <f>M8+N8</f>
        <v>56</v>
      </c>
      <c r="O22" s="1">
        <f>M9+N9</f>
        <v>56</v>
      </c>
      <c r="P22" s="1">
        <f>M10+N10</f>
        <v>56</v>
      </c>
      <c r="Q22" s="1">
        <f>M11+N11</f>
        <v>46</v>
      </c>
      <c r="R22" s="1">
        <f>M12+N12</f>
        <v>43</v>
      </c>
      <c r="S22" s="1">
        <f>M13+N13</f>
        <v>48</v>
      </c>
    </row>
    <row r="23" spans="1:19">
      <c r="A23" s="3">
        <v>18</v>
      </c>
      <c r="B23" s="21" t="s">
        <v>192</v>
      </c>
      <c r="C23" s="35" t="s">
        <v>193</v>
      </c>
      <c r="D23" s="23">
        <v>9.18</v>
      </c>
      <c r="E23" s="23">
        <v>9.1</v>
      </c>
      <c r="F23" s="23">
        <v>8.77</v>
      </c>
      <c r="G23" s="23">
        <v>8.15</v>
      </c>
      <c r="H23" s="23">
        <v>7.5</v>
      </c>
      <c r="I23" s="23">
        <v>7.5</v>
      </c>
      <c r="J23" s="28">
        <v>8.34</v>
      </c>
      <c r="L23" s="15" t="s">
        <v>68</v>
      </c>
      <c r="M23" s="13">
        <f>M22/M21*100</f>
        <v>100</v>
      </c>
      <c r="N23" s="13">
        <f>N22/N21*100</f>
        <v>100</v>
      </c>
      <c r="O23" s="13">
        <f t="shared" ref="O23:S23" si="1">O22/O21*100</f>
        <v>100</v>
      </c>
      <c r="P23" s="13">
        <f t="shared" si="1"/>
        <v>100</v>
      </c>
      <c r="Q23" s="13">
        <f t="shared" si="1"/>
        <v>82.142857142857139</v>
      </c>
      <c r="R23" s="13">
        <f t="shared" si="1"/>
        <v>76.785714285714292</v>
      </c>
      <c r="S23" s="13">
        <f t="shared" si="1"/>
        <v>85.714285714285708</v>
      </c>
    </row>
    <row r="24" spans="1:19">
      <c r="A24" s="3">
        <v>19</v>
      </c>
      <c r="B24" s="21" t="s">
        <v>194</v>
      </c>
      <c r="C24" s="35" t="s">
        <v>195</v>
      </c>
      <c r="D24" s="22">
        <v>9.18</v>
      </c>
      <c r="E24" s="9">
        <v>8.9</v>
      </c>
      <c r="F24" s="22">
        <v>8.5399999999999991</v>
      </c>
      <c r="G24" s="22">
        <v>7.77</v>
      </c>
      <c r="H24" s="23">
        <v>5.75</v>
      </c>
      <c r="I24" s="23" t="s">
        <v>156</v>
      </c>
      <c r="J24" s="29" t="s">
        <v>156</v>
      </c>
      <c r="L24" s="16" t="s">
        <v>71</v>
      </c>
      <c r="M24" s="16" t="str">
        <f>IF(M23&gt;=75,"3",IF(M23&gt;=60,"2",IF(M23&gt;=50,"1","0")))</f>
        <v>3</v>
      </c>
      <c r="N24" s="16" t="str">
        <f t="shared" ref="N24:S24" si="2">IF(N23&gt;=75,"3",IF(N23&gt;=60,"2",IF(N23&gt;=50,"1","0")))</f>
        <v>3</v>
      </c>
      <c r="O24" s="16" t="str">
        <f t="shared" si="2"/>
        <v>3</v>
      </c>
      <c r="P24" s="16" t="str">
        <f t="shared" si="2"/>
        <v>3</v>
      </c>
      <c r="Q24" s="16" t="str">
        <f t="shared" si="2"/>
        <v>3</v>
      </c>
      <c r="R24" s="16" t="str">
        <f t="shared" si="2"/>
        <v>3</v>
      </c>
      <c r="S24" s="16" t="str">
        <f t="shared" si="2"/>
        <v>3</v>
      </c>
    </row>
    <row r="25" spans="1:19">
      <c r="A25" s="3">
        <v>20</v>
      </c>
      <c r="B25" s="21" t="s">
        <v>196</v>
      </c>
      <c r="C25" s="35" t="s">
        <v>197</v>
      </c>
      <c r="D25" s="22">
        <v>8.82</v>
      </c>
      <c r="E25" s="23">
        <v>8.8000000000000007</v>
      </c>
      <c r="F25" s="22">
        <v>8.6199999999999992</v>
      </c>
      <c r="G25" s="22">
        <v>8.39</v>
      </c>
      <c r="H25" s="23">
        <v>5.75</v>
      </c>
      <c r="I25" s="23" t="s">
        <v>156</v>
      </c>
      <c r="J25" s="28" t="s">
        <v>156</v>
      </c>
    </row>
    <row r="26" spans="1:19" ht="61.9" customHeight="1">
      <c r="A26" s="3">
        <v>21</v>
      </c>
      <c r="B26" s="21" t="s">
        <v>198</v>
      </c>
      <c r="C26" s="35" t="s">
        <v>199</v>
      </c>
      <c r="D26" s="22">
        <v>9.5500000000000007</v>
      </c>
      <c r="E26" s="24">
        <v>9.1</v>
      </c>
      <c r="F26" s="22">
        <v>9</v>
      </c>
      <c r="G26" s="22">
        <v>8.31</v>
      </c>
      <c r="H26" s="23">
        <v>7.75</v>
      </c>
      <c r="I26" s="23">
        <v>7.5</v>
      </c>
      <c r="J26" s="29">
        <v>8.51</v>
      </c>
      <c r="L26" s="64" t="s">
        <v>391</v>
      </c>
      <c r="M26" s="64"/>
      <c r="N26" s="64"/>
      <c r="O26" s="64"/>
      <c r="P26" s="64"/>
      <c r="Q26" s="64"/>
      <c r="R26" s="64"/>
      <c r="S26" s="64"/>
    </row>
    <row r="27" spans="1:19">
      <c r="A27" s="3">
        <v>22</v>
      </c>
      <c r="B27" s="21" t="s">
        <v>200</v>
      </c>
      <c r="C27" s="35" t="s">
        <v>201</v>
      </c>
      <c r="D27" s="22">
        <v>9.18</v>
      </c>
      <c r="E27" s="23">
        <v>9.1999999999999993</v>
      </c>
      <c r="F27" s="22">
        <v>8.77</v>
      </c>
      <c r="G27" s="22">
        <v>8.4600000000000009</v>
      </c>
      <c r="H27" s="23">
        <v>7.75</v>
      </c>
      <c r="I27" s="23">
        <v>7</v>
      </c>
      <c r="J27" s="28">
        <v>8.3699999999999992</v>
      </c>
    </row>
    <row r="28" spans="1:19">
      <c r="A28" s="3">
        <v>23</v>
      </c>
      <c r="B28" s="21" t="s">
        <v>202</v>
      </c>
      <c r="C28" s="35" t="s">
        <v>131</v>
      </c>
      <c r="D28" s="22">
        <v>9.4499999999999993</v>
      </c>
      <c r="E28" s="23">
        <v>9.4</v>
      </c>
      <c r="F28" s="22">
        <v>8.3800000000000008</v>
      </c>
      <c r="G28" s="22">
        <v>8.69</v>
      </c>
      <c r="H28" s="23">
        <v>8</v>
      </c>
      <c r="I28" s="23">
        <v>7.75</v>
      </c>
      <c r="J28" s="28">
        <v>8.58</v>
      </c>
    </row>
    <row r="29" spans="1:19">
      <c r="A29" s="3">
        <v>24</v>
      </c>
      <c r="B29" s="21" t="s">
        <v>203</v>
      </c>
      <c r="C29" s="35" t="s">
        <v>204</v>
      </c>
      <c r="D29" s="22">
        <v>9.18</v>
      </c>
      <c r="E29" s="23">
        <v>9.1</v>
      </c>
      <c r="F29" s="22">
        <v>8.31</v>
      </c>
      <c r="G29" s="22">
        <v>8</v>
      </c>
      <c r="H29" s="23">
        <v>6.75</v>
      </c>
      <c r="I29" s="23">
        <v>5.75</v>
      </c>
      <c r="J29" s="28">
        <v>7.8</v>
      </c>
    </row>
    <row r="30" spans="1:19">
      <c r="A30" s="3">
        <v>25</v>
      </c>
      <c r="B30" s="21" t="s">
        <v>205</v>
      </c>
      <c r="C30" s="35" t="s">
        <v>206</v>
      </c>
      <c r="D30" s="22">
        <v>8.91</v>
      </c>
      <c r="E30" s="23">
        <v>9.1</v>
      </c>
      <c r="F30" s="22">
        <v>8.31</v>
      </c>
      <c r="G30" s="22">
        <v>7.46</v>
      </c>
      <c r="H30" s="23">
        <v>5.5</v>
      </c>
      <c r="I30" s="23">
        <v>5.25</v>
      </c>
      <c r="J30" s="29">
        <v>7.37</v>
      </c>
    </row>
    <row r="31" spans="1:19">
      <c r="A31" s="3">
        <v>26</v>
      </c>
      <c r="B31" s="21" t="s">
        <v>207</v>
      </c>
      <c r="C31" s="35" t="s">
        <v>208</v>
      </c>
      <c r="D31" s="22">
        <v>8.3699999999999992</v>
      </c>
      <c r="E31" s="23">
        <v>9.1</v>
      </c>
      <c r="F31" s="22">
        <v>8.6199999999999992</v>
      </c>
      <c r="G31" s="22">
        <v>8.08</v>
      </c>
      <c r="H31" s="23">
        <v>6.75</v>
      </c>
      <c r="I31" s="23">
        <v>6.25</v>
      </c>
      <c r="J31" s="29">
        <v>7.83</v>
      </c>
    </row>
    <row r="32" spans="1:19">
      <c r="A32" s="3">
        <v>27</v>
      </c>
      <c r="B32" s="21" t="s">
        <v>110</v>
      </c>
      <c r="C32" s="35" t="s">
        <v>209</v>
      </c>
      <c r="D32" s="22">
        <v>9.27</v>
      </c>
      <c r="E32" s="23">
        <v>9.1999999999999993</v>
      </c>
      <c r="F32" s="22">
        <v>9</v>
      </c>
      <c r="G32" s="22">
        <v>8.23</v>
      </c>
      <c r="H32" s="23">
        <v>7</v>
      </c>
      <c r="I32" s="23">
        <v>6</v>
      </c>
      <c r="J32" s="28">
        <v>8.08</v>
      </c>
    </row>
    <row r="33" spans="1:10">
      <c r="A33" s="3">
        <v>28</v>
      </c>
      <c r="B33" s="21" t="s">
        <v>210</v>
      </c>
      <c r="C33" s="35" t="s">
        <v>211</v>
      </c>
      <c r="D33" s="22">
        <v>9.4499999999999993</v>
      </c>
      <c r="E33" s="23">
        <v>9.4</v>
      </c>
      <c r="F33" s="22">
        <v>8.31</v>
      </c>
      <c r="G33" s="22">
        <v>8.5399999999999991</v>
      </c>
      <c r="H33" s="23">
        <v>7.75</v>
      </c>
      <c r="I33" s="23">
        <v>7.25</v>
      </c>
      <c r="J33" s="28">
        <v>8.41</v>
      </c>
    </row>
    <row r="34" spans="1:10">
      <c r="A34" s="3">
        <v>29</v>
      </c>
      <c r="B34" s="21" t="s">
        <v>212</v>
      </c>
      <c r="C34" s="35" t="s">
        <v>213</v>
      </c>
      <c r="D34" s="22">
        <v>9.4499999999999993</v>
      </c>
      <c r="E34" s="23">
        <v>9.4</v>
      </c>
      <c r="F34" s="22">
        <v>7.85</v>
      </c>
      <c r="G34" s="22">
        <v>7.46</v>
      </c>
      <c r="H34" s="23">
        <v>6.5</v>
      </c>
      <c r="I34" s="23">
        <v>5.75</v>
      </c>
      <c r="J34" s="28">
        <v>7.66</v>
      </c>
    </row>
    <row r="35" spans="1:10">
      <c r="A35" s="3">
        <v>30</v>
      </c>
      <c r="B35" s="21" t="s">
        <v>214</v>
      </c>
      <c r="C35" s="35" t="s">
        <v>215</v>
      </c>
      <c r="D35" s="22">
        <v>9.18</v>
      </c>
      <c r="E35" s="23">
        <v>8.6999999999999993</v>
      </c>
      <c r="F35" s="22">
        <v>8.5399999999999991</v>
      </c>
      <c r="G35" s="22">
        <v>8.5399999999999991</v>
      </c>
      <c r="H35" s="23">
        <v>6.5</v>
      </c>
      <c r="I35" s="23">
        <v>6.25</v>
      </c>
      <c r="J35" s="28">
        <v>7.93</v>
      </c>
    </row>
    <row r="36" spans="1:10">
      <c r="A36" s="3">
        <v>31</v>
      </c>
      <c r="B36" s="21" t="s">
        <v>216</v>
      </c>
      <c r="C36" s="35" t="s">
        <v>217</v>
      </c>
      <c r="D36" s="22">
        <v>9.18</v>
      </c>
      <c r="E36" s="23">
        <v>8.8000000000000007</v>
      </c>
      <c r="F36" s="22">
        <v>8.08</v>
      </c>
      <c r="G36" s="22">
        <v>7.54</v>
      </c>
      <c r="H36" s="23">
        <v>5.75</v>
      </c>
      <c r="I36" s="23">
        <v>5.25</v>
      </c>
      <c r="J36" s="28">
        <v>7.38</v>
      </c>
    </row>
    <row r="37" spans="1:10">
      <c r="A37" s="3">
        <v>32</v>
      </c>
      <c r="B37" s="21" t="s">
        <v>218</v>
      </c>
      <c r="C37" s="35" t="s">
        <v>219</v>
      </c>
      <c r="D37" s="22">
        <v>8.64</v>
      </c>
      <c r="E37" s="23">
        <v>8.6999999999999993</v>
      </c>
      <c r="F37" s="22">
        <v>8.08</v>
      </c>
      <c r="G37" s="22">
        <v>7.77</v>
      </c>
      <c r="H37" s="23">
        <v>6.75</v>
      </c>
      <c r="I37" s="23">
        <v>6</v>
      </c>
      <c r="J37" s="29">
        <v>7.62</v>
      </c>
    </row>
    <row r="38" spans="1:10">
      <c r="A38" s="3">
        <v>33</v>
      </c>
      <c r="B38" s="21" t="s">
        <v>220</v>
      </c>
      <c r="C38" s="35" t="s">
        <v>221</v>
      </c>
      <c r="D38" s="22">
        <v>9.4499999999999993</v>
      </c>
      <c r="E38" s="23">
        <v>8.9</v>
      </c>
      <c r="F38" s="22">
        <v>8.15</v>
      </c>
      <c r="G38" s="22">
        <v>8</v>
      </c>
      <c r="H38" s="23">
        <v>5</v>
      </c>
      <c r="I38" s="23">
        <v>6.5</v>
      </c>
      <c r="J38" s="28">
        <v>7.96</v>
      </c>
    </row>
    <row r="39" spans="1:10">
      <c r="A39" s="3">
        <v>34</v>
      </c>
      <c r="B39" s="21" t="s">
        <v>222</v>
      </c>
      <c r="C39" s="35" t="s">
        <v>223</v>
      </c>
      <c r="D39" s="22">
        <v>9.25</v>
      </c>
      <c r="E39" s="23">
        <v>8.9</v>
      </c>
      <c r="F39" s="22">
        <v>8.77</v>
      </c>
      <c r="G39" s="22">
        <v>7.92</v>
      </c>
      <c r="H39" s="23">
        <v>6.5</v>
      </c>
      <c r="I39" s="23">
        <v>7.25</v>
      </c>
      <c r="J39" s="28">
        <v>8.07</v>
      </c>
    </row>
    <row r="40" spans="1:10">
      <c r="A40" s="3">
        <v>35</v>
      </c>
      <c r="B40" s="21" t="s">
        <v>224</v>
      </c>
      <c r="C40" s="35" t="s">
        <v>225</v>
      </c>
      <c r="D40" s="22">
        <v>9.18</v>
      </c>
      <c r="E40" s="24">
        <v>8.8000000000000007</v>
      </c>
      <c r="F40" s="22">
        <v>8.69</v>
      </c>
      <c r="G40" s="22">
        <v>8.4600000000000009</v>
      </c>
      <c r="H40" s="23">
        <v>6.5</v>
      </c>
      <c r="I40" s="23">
        <v>7.5</v>
      </c>
      <c r="J40" s="29">
        <v>8.17</v>
      </c>
    </row>
    <row r="41" spans="1:10">
      <c r="A41" s="3">
        <v>36</v>
      </c>
      <c r="B41" s="21" t="s">
        <v>226</v>
      </c>
      <c r="C41" s="35" t="s">
        <v>227</v>
      </c>
      <c r="D41" s="22">
        <v>8.27</v>
      </c>
      <c r="E41" s="23">
        <v>8.9</v>
      </c>
      <c r="F41" s="22">
        <v>9</v>
      </c>
      <c r="G41" s="22">
        <v>8.3800000000000008</v>
      </c>
      <c r="H41" s="23">
        <v>7.5</v>
      </c>
      <c r="I41" s="23">
        <v>7.5</v>
      </c>
      <c r="J41" s="28">
        <v>8.41</v>
      </c>
    </row>
    <row r="42" spans="1:10">
      <c r="A42" s="3">
        <v>37</v>
      </c>
      <c r="B42" s="21" t="s">
        <v>228</v>
      </c>
      <c r="C42" s="35" t="s">
        <v>229</v>
      </c>
      <c r="D42" s="22">
        <v>9.27</v>
      </c>
      <c r="E42" s="23">
        <v>9.1</v>
      </c>
      <c r="F42" s="22">
        <v>8.77</v>
      </c>
      <c r="G42" s="22">
        <v>8.15</v>
      </c>
      <c r="H42" s="23">
        <v>8.5</v>
      </c>
      <c r="I42" s="23">
        <v>7.25</v>
      </c>
      <c r="J42" s="29">
        <v>8.48</v>
      </c>
    </row>
    <row r="43" spans="1:10">
      <c r="A43" s="3">
        <v>38</v>
      </c>
      <c r="B43" s="21" t="s">
        <v>230</v>
      </c>
      <c r="C43" s="35" t="s">
        <v>231</v>
      </c>
      <c r="D43" s="22">
        <v>9.27</v>
      </c>
      <c r="E43" s="23">
        <v>9.1</v>
      </c>
      <c r="F43" s="22">
        <v>8.5399999999999991</v>
      </c>
      <c r="G43" s="22">
        <v>8.08</v>
      </c>
      <c r="H43" s="23">
        <v>7.25</v>
      </c>
      <c r="I43" s="23">
        <v>7.5</v>
      </c>
      <c r="J43" s="29">
        <v>8.25</v>
      </c>
    </row>
    <row r="44" spans="1:10">
      <c r="A44" s="3">
        <v>39</v>
      </c>
      <c r="B44" s="21" t="s">
        <v>232</v>
      </c>
      <c r="C44" s="35" t="s">
        <v>233</v>
      </c>
      <c r="D44" s="22">
        <v>9.4499999999999993</v>
      </c>
      <c r="E44" s="23">
        <v>9.1</v>
      </c>
      <c r="F44" s="22">
        <v>8.77</v>
      </c>
      <c r="G44" s="22">
        <v>7.92</v>
      </c>
      <c r="H44" s="23">
        <v>6.5</v>
      </c>
      <c r="I44" s="23">
        <v>6.5</v>
      </c>
      <c r="J44" s="30">
        <v>8</v>
      </c>
    </row>
    <row r="45" spans="1:10">
      <c r="A45" s="3">
        <v>40</v>
      </c>
      <c r="B45" s="21" t="s">
        <v>234</v>
      </c>
      <c r="C45" s="35" t="s">
        <v>235</v>
      </c>
      <c r="D45" s="22">
        <v>8.91</v>
      </c>
      <c r="E45" s="25">
        <v>8.9</v>
      </c>
      <c r="F45" s="22">
        <v>8.5399999999999991</v>
      </c>
      <c r="G45" s="22">
        <v>8.23</v>
      </c>
      <c r="H45" s="23">
        <v>7</v>
      </c>
      <c r="I45" s="23">
        <v>6.25</v>
      </c>
      <c r="J45" s="28">
        <v>7.14</v>
      </c>
    </row>
    <row r="46" spans="1:10">
      <c r="A46" s="3">
        <v>41</v>
      </c>
      <c r="B46" s="21" t="s">
        <v>236</v>
      </c>
      <c r="C46" s="35" t="s">
        <v>237</v>
      </c>
      <c r="D46" s="22">
        <v>9.4499999999999993</v>
      </c>
      <c r="E46" s="23">
        <v>9.4</v>
      </c>
      <c r="F46" s="22">
        <v>8.31</v>
      </c>
      <c r="G46" s="22">
        <v>8</v>
      </c>
      <c r="H46" s="23">
        <v>7.25</v>
      </c>
      <c r="I46" s="23">
        <v>6.5</v>
      </c>
      <c r="J46" s="30">
        <v>8.1</v>
      </c>
    </row>
    <row r="47" spans="1:10">
      <c r="A47" s="3">
        <v>42</v>
      </c>
      <c r="B47" s="21" t="s">
        <v>238</v>
      </c>
      <c r="C47" s="35" t="s">
        <v>239</v>
      </c>
      <c r="D47" s="22">
        <v>8.73</v>
      </c>
      <c r="E47" s="25">
        <v>8.5</v>
      </c>
      <c r="F47" s="22">
        <v>8.77</v>
      </c>
      <c r="G47" s="22">
        <v>7.23</v>
      </c>
      <c r="H47" s="23" t="s">
        <v>156</v>
      </c>
      <c r="I47" s="23" t="s">
        <v>156</v>
      </c>
      <c r="J47" s="28" t="s">
        <v>156</v>
      </c>
    </row>
    <row r="48" spans="1:10">
      <c r="A48" s="3">
        <v>43</v>
      </c>
      <c r="B48" s="21" t="s">
        <v>240</v>
      </c>
      <c r="C48" s="35" t="s">
        <v>241</v>
      </c>
      <c r="D48" s="22">
        <v>8.4499999999999993</v>
      </c>
      <c r="E48" s="23">
        <v>8.3000000000000007</v>
      </c>
      <c r="F48" s="22">
        <v>8.15</v>
      </c>
      <c r="G48" s="22">
        <v>8.3800000000000008</v>
      </c>
      <c r="H48" s="23">
        <v>6.25</v>
      </c>
      <c r="I48" s="23" t="s">
        <v>156</v>
      </c>
      <c r="J48" s="28" t="s">
        <v>156</v>
      </c>
    </row>
    <row r="49" spans="1:10">
      <c r="A49" s="3">
        <v>44</v>
      </c>
      <c r="B49" s="21" t="s">
        <v>242</v>
      </c>
      <c r="C49" s="35" t="s">
        <v>243</v>
      </c>
      <c r="D49" s="22">
        <v>8.36</v>
      </c>
      <c r="E49" s="23">
        <v>8.8000000000000007</v>
      </c>
      <c r="F49" s="22">
        <v>8.5399999999999991</v>
      </c>
      <c r="G49" s="22">
        <v>7.92</v>
      </c>
      <c r="H49" s="23">
        <v>5.75</v>
      </c>
      <c r="I49" s="23">
        <v>6.5</v>
      </c>
      <c r="J49" s="28">
        <v>7.62</v>
      </c>
    </row>
    <row r="50" spans="1:10">
      <c r="A50" s="3">
        <v>45</v>
      </c>
      <c r="B50" s="21" t="s">
        <v>244</v>
      </c>
      <c r="C50" s="35" t="s">
        <v>245</v>
      </c>
      <c r="D50" s="22">
        <v>9.27</v>
      </c>
      <c r="E50" s="23">
        <v>9.1</v>
      </c>
      <c r="F50" s="22">
        <v>8.31</v>
      </c>
      <c r="G50" s="22">
        <v>8</v>
      </c>
      <c r="H50" s="23">
        <v>7.5</v>
      </c>
      <c r="I50" s="23">
        <v>6</v>
      </c>
      <c r="J50" s="28">
        <v>7.99</v>
      </c>
    </row>
    <row r="51" spans="1:10">
      <c r="A51" s="3">
        <v>46</v>
      </c>
      <c r="B51" s="21" t="s">
        <v>246</v>
      </c>
      <c r="C51" s="35" t="s">
        <v>247</v>
      </c>
      <c r="D51" s="22">
        <v>9.4499999999999993</v>
      </c>
      <c r="E51" s="23">
        <v>8.8000000000000007</v>
      </c>
      <c r="F51" s="22">
        <v>8.5399999999999991</v>
      </c>
      <c r="G51" s="22">
        <v>8</v>
      </c>
      <c r="H51" s="23">
        <v>6.5</v>
      </c>
      <c r="I51" s="23">
        <v>6.25</v>
      </c>
      <c r="J51" s="28">
        <v>7.81</v>
      </c>
    </row>
    <row r="52" spans="1:10">
      <c r="A52" s="3">
        <v>47</v>
      </c>
      <c r="B52" s="21" t="s">
        <v>248</v>
      </c>
      <c r="C52" s="35" t="s">
        <v>249</v>
      </c>
      <c r="D52" s="22">
        <v>9.4499999999999993</v>
      </c>
      <c r="E52" s="23">
        <v>9.1</v>
      </c>
      <c r="F52" s="22">
        <v>8.5399999999999991</v>
      </c>
      <c r="G52" s="22">
        <v>8</v>
      </c>
      <c r="H52" s="23">
        <v>7.25</v>
      </c>
      <c r="I52" s="23">
        <v>7.5</v>
      </c>
      <c r="J52" s="28">
        <v>8.27</v>
      </c>
    </row>
    <row r="53" spans="1:10">
      <c r="A53" s="3">
        <v>48</v>
      </c>
      <c r="B53" s="21" t="s">
        <v>250</v>
      </c>
      <c r="C53" s="35" t="s">
        <v>251</v>
      </c>
      <c r="D53" s="22">
        <v>9.4499999999999993</v>
      </c>
      <c r="E53" s="23">
        <v>8.8000000000000007</v>
      </c>
      <c r="F53" s="22">
        <v>8.3800000000000008</v>
      </c>
      <c r="G53" s="22">
        <v>8.23</v>
      </c>
      <c r="H53" s="23">
        <v>6.5</v>
      </c>
      <c r="I53" s="23">
        <v>6</v>
      </c>
      <c r="J53" s="28">
        <v>7.86</v>
      </c>
    </row>
    <row r="54" spans="1:10">
      <c r="A54" s="3">
        <v>49</v>
      </c>
      <c r="B54" s="21" t="s">
        <v>252</v>
      </c>
      <c r="C54" s="35" t="s">
        <v>253</v>
      </c>
      <c r="D54" s="22">
        <v>8.91</v>
      </c>
      <c r="E54" s="23">
        <v>8.8000000000000007</v>
      </c>
      <c r="F54" s="22">
        <v>8.31</v>
      </c>
      <c r="G54" s="22">
        <v>7.08</v>
      </c>
      <c r="H54" s="23">
        <v>6.75</v>
      </c>
      <c r="I54" s="23">
        <v>8.25</v>
      </c>
      <c r="J54" s="29">
        <v>7.63</v>
      </c>
    </row>
    <row r="55" spans="1:10">
      <c r="A55" s="3">
        <v>50</v>
      </c>
      <c r="B55" s="21" t="s">
        <v>254</v>
      </c>
      <c r="C55" s="35" t="s">
        <v>255</v>
      </c>
      <c r="D55" s="22">
        <v>8.36</v>
      </c>
      <c r="E55" s="23">
        <v>8.1999999999999993</v>
      </c>
      <c r="F55" s="22">
        <v>8.31</v>
      </c>
      <c r="G55" s="22">
        <v>7.77</v>
      </c>
      <c r="H55" s="23">
        <v>5.5</v>
      </c>
      <c r="I55" s="23">
        <v>9.75</v>
      </c>
      <c r="J55" s="28" t="s">
        <v>156</v>
      </c>
    </row>
    <row r="56" spans="1:10">
      <c r="A56" s="3">
        <v>51</v>
      </c>
      <c r="B56" s="21" t="s">
        <v>256</v>
      </c>
      <c r="C56" s="35" t="s">
        <v>257</v>
      </c>
      <c r="D56" s="22">
        <v>8.91</v>
      </c>
      <c r="E56" s="23">
        <v>8.8000000000000007</v>
      </c>
      <c r="F56" s="22">
        <v>8.15</v>
      </c>
      <c r="G56" s="22">
        <v>8</v>
      </c>
      <c r="H56" s="23">
        <v>6</v>
      </c>
      <c r="I56" s="23">
        <v>6.25</v>
      </c>
      <c r="J56" s="28">
        <v>7.65</v>
      </c>
    </row>
    <row r="57" spans="1:10">
      <c r="A57" s="3">
        <v>52</v>
      </c>
      <c r="B57" s="21" t="s">
        <v>258</v>
      </c>
      <c r="C57" s="35" t="s">
        <v>259</v>
      </c>
      <c r="D57" s="22">
        <v>9.4499999999999993</v>
      </c>
      <c r="E57" s="23">
        <v>9.1</v>
      </c>
      <c r="F57" s="22">
        <v>8.5399999999999991</v>
      </c>
      <c r="G57" s="22">
        <v>8.08</v>
      </c>
      <c r="H57" s="23">
        <v>8.25</v>
      </c>
      <c r="I57" s="23">
        <v>7.5</v>
      </c>
      <c r="J57" s="28">
        <v>8.4499999999999993</v>
      </c>
    </row>
    <row r="58" spans="1:10">
      <c r="A58" s="3">
        <v>53</v>
      </c>
      <c r="B58" s="21" t="s">
        <v>260</v>
      </c>
      <c r="C58" s="35" t="s">
        <v>261</v>
      </c>
      <c r="D58" s="22">
        <v>9.4499999999999993</v>
      </c>
      <c r="E58" s="24">
        <v>9.4</v>
      </c>
      <c r="F58" s="22">
        <v>8.77</v>
      </c>
      <c r="G58" s="22">
        <v>7.85</v>
      </c>
      <c r="H58" s="23">
        <v>7.5</v>
      </c>
      <c r="I58" s="23">
        <v>7</v>
      </c>
      <c r="J58" s="28">
        <v>8.2799999999999994</v>
      </c>
    </row>
    <row r="59" spans="1:10">
      <c r="A59" s="3">
        <v>54</v>
      </c>
      <c r="B59" s="21" t="s">
        <v>262</v>
      </c>
      <c r="C59" s="35" t="s">
        <v>263</v>
      </c>
      <c r="D59" s="22">
        <v>9.27</v>
      </c>
      <c r="E59" s="23">
        <v>9.1</v>
      </c>
      <c r="F59" s="22">
        <v>8.5399999999999991</v>
      </c>
      <c r="G59" s="22">
        <v>7.85</v>
      </c>
      <c r="H59" s="23">
        <v>7.25</v>
      </c>
      <c r="I59" s="23">
        <v>7.75</v>
      </c>
      <c r="J59" s="29">
        <v>8.25</v>
      </c>
    </row>
    <row r="60" spans="1:10">
      <c r="A60" s="3">
        <v>55</v>
      </c>
      <c r="B60" s="21" t="s">
        <v>264</v>
      </c>
      <c r="C60" s="35" t="s">
        <v>265</v>
      </c>
      <c r="D60" s="22">
        <v>9.4499999999999993</v>
      </c>
      <c r="E60" s="23">
        <v>8.8000000000000007</v>
      </c>
      <c r="F60" s="22">
        <v>7.85</v>
      </c>
      <c r="G60" s="22">
        <v>7.69</v>
      </c>
      <c r="H60" s="23">
        <v>6.25</v>
      </c>
      <c r="I60" s="23">
        <v>7.45</v>
      </c>
      <c r="J60" s="28">
        <v>7.83</v>
      </c>
    </row>
    <row r="61" spans="1:10">
      <c r="A61" s="3">
        <v>56</v>
      </c>
      <c r="B61" s="21" t="s">
        <v>266</v>
      </c>
      <c r="C61" s="35" t="s">
        <v>267</v>
      </c>
      <c r="D61" s="22">
        <v>9.18</v>
      </c>
      <c r="E61" s="23">
        <v>9.1999999999999993</v>
      </c>
      <c r="F61" s="22">
        <v>8.5399999999999991</v>
      </c>
      <c r="G61" s="22">
        <v>8.08</v>
      </c>
      <c r="H61" s="23">
        <v>7.25</v>
      </c>
      <c r="I61" s="23">
        <v>7.5</v>
      </c>
      <c r="J61" s="28">
        <v>8.25</v>
      </c>
    </row>
    <row r="63" spans="1:10">
      <c r="A63" s="26"/>
      <c r="B63" s="27"/>
    </row>
    <row r="64" spans="1:10">
      <c r="A64" s="26"/>
      <c r="B64" s="27"/>
    </row>
    <row r="65" spans="1:2">
      <c r="A65" s="26"/>
      <c r="B65" s="27"/>
    </row>
    <row r="66" spans="1:2">
      <c r="A66" s="26"/>
      <c r="B66" s="27"/>
    </row>
    <row r="67" spans="1:2">
      <c r="A67" s="26"/>
      <c r="B67" s="27"/>
    </row>
    <row r="68" spans="1:2">
      <c r="A68" s="26"/>
      <c r="B68" s="27"/>
    </row>
    <row r="69" spans="1:2">
      <c r="A69" s="26"/>
      <c r="B69" s="27"/>
    </row>
    <row r="70" spans="1:2">
      <c r="A70" s="26"/>
      <c r="B70" s="27"/>
    </row>
    <row r="71" spans="1:2">
      <c r="A71" s="26"/>
      <c r="B71" s="27"/>
    </row>
    <row r="72" spans="1:2">
      <c r="A72" s="26"/>
      <c r="B72" s="27"/>
    </row>
    <row r="73" spans="1:2">
      <c r="A73" s="26"/>
      <c r="B73" s="27"/>
    </row>
    <row r="74" spans="1:2">
      <c r="A74" s="26"/>
      <c r="B74" s="27"/>
    </row>
    <row r="75" spans="1:2">
      <c r="A75" s="26"/>
      <c r="B75" s="27"/>
    </row>
    <row r="76" spans="1:2">
      <c r="A76" s="26"/>
      <c r="B76" s="27"/>
    </row>
    <row r="77" spans="1:2">
      <c r="A77" s="26"/>
      <c r="B77" s="27"/>
    </row>
    <row r="78" spans="1:2">
      <c r="A78" s="26"/>
      <c r="B78" s="27"/>
    </row>
    <row r="79" spans="1:2">
      <c r="A79" s="26"/>
      <c r="B79" s="27"/>
    </row>
    <row r="80" spans="1:2">
      <c r="A80" s="26"/>
      <c r="B80" s="27"/>
    </row>
    <row r="81" spans="1:2">
      <c r="A81" s="26"/>
      <c r="B81" s="27"/>
    </row>
    <row r="82" spans="1:2">
      <c r="A82" s="26"/>
      <c r="B82" s="27"/>
    </row>
    <row r="83" spans="1:2">
      <c r="A83" s="26"/>
      <c r="B83" s="27"/>
    </row>
    <row r="84" spans="1:2">
      <c r="A84" s="26"/>
      <c r="B84" s="27"/>
    </row>
    <row r="85" spans="1:2">
      <c r="A85" s="26"/>
      <c r="B85" s="27"/>
    </row>
    <row r="86" spans="1:2">
      <c r="A86" s="26"/>
      <c r="B86" s="27"/>
    </row>
    <row r="87" spans="1:2">
      <c r="A87" s="26"/>
      <c r="B87" s="27"/>
    </row>
    <row r="88" spans="1:2">
      <c r="A88" s="26"/>
      <c r="B88" s="27"/>
    </row>
    <row r="89" spans="1:2">
      <c r="A89" s="26"/>
      <c r="B89" s="27"/>
    </row>
    <row r="90" spans="1:2">
      <c r="A90" s="26"/>
      <c r="B90" s="27"/>
    </row>
    <row r="91" spans="1:2">
      <c r="A91" s="26"/>
      <c r="B91" s="27"/>
    </row>
    <row r="92" spans="1:2">
      <c r="A92" s="26"/>
      <c r="B92" s="27"/>
    </row>
    <row r="93" spans="1:2">
      <c r="A93" s="26"/>
      <c r="B93" s="27"/>
    </row>
    <row r="94" spans="1:2">
      <c r="A94" s="26"/>
      <c r="B94" s="27"/>
    </row>
    <row r="95" spans="1:2">
      <c r="A95" s="26"/>
      <c r="B95" s="27"/>
    </row>
    <row r="96" spans="1:2">
      <c r="A96" s="26"/>
      <c r="B96" s="27"/>
    </row>
    <row r="97" spans="1:2">
      <c r="A97" s="26"/>
      <c r="B97" s="27"/>
    </row>
    <row r="98" spans="1:2">
      <c r="A98" s="26"/>
      <c r="B98" s="27"/>
    </row>
    <row r="99" spans="1:2">
      <c r="A99" s="26"/>
      <c r="B99" s="27"/>
    </row>
    <row r="100" spans="1:2">
      <c r="A100" s="26"/>
      <c r="B100" s="27"/>
    </row>
    <row r="101" spans="1:2">
      <c r="A101" s="26"/>
      <c r="B101" s="27"/>
    </row>
    <row r="102" spans="1:2">
      <c r="A102" s="26"/>
      <c r="B102" s="27"/>
    </row>
    <row r="103" spans="1:2">
      <c r="A103" s="26"/>
      <c r="B103" s="27"/>
    </row>
    <row r="104" spans="1:2">
      <c r="A104" s="26"/>
      <c r="B104" s="27"/>
    </row>
    <row r="105" spans="1:2">
      <c r="A105" s="26"/>
      <c r="B105" s="27"/>
    </row>
    <row r="106" spans="1:2">
      <c r="A106" s="26"/>
      <c r="B106" s="27"/>
    </row>
  </sheetData>
  <mergeCells count="8">
    <mergeCell ref="M18:R18"/>
    <mergeCell ref="L26:S26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2017-20 Batch</vt:lpstr>
      <vt:lpstr>2018-21 Batch</vt:lpstr>
      <vt:lpstr>2019-22 Batch</vt:lpstr>
      <vt:lpstr>2020-23 Batch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User</cp:lastModifiedBy>
  <dcterms:created xsi:type="dcterms:W3CDTF">2015-06-05T18:17:00Z</dcterms:created>
  <dcterms:modified xsi:type="dcterms:W3CDTF">2023-10-10T12:11:03Z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1E22F27FB6EE477BB975925111B984BD_12</vt:lpwstr>
  </property>
  <property fmtid="{D5CDD505-2E9C-101B-9397-08002B2CF9AE}" pid="3" name="KSOProductBuildVer">
    <vt:lpwstr>1033-12.2.0.13215</vt:lpwstr>
  </property>
</Properties>
</file>