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840" windowHeight="12450"/>
  </bookViews>
  <sheets>
    <sheet name="CO Attainment-2017-20" sheetId="1" r:id="rId1"/>
    <sheet name="CO Attainment-2018-21" sheetId="2" r:id="rId2"/>
    <sheet name="CO Attainment-2019-22" sheetId="3" r:id="rId3"/>
    <sheet name="CO Attainment-2020-23" sheetId="4" r:id="rId4"/>
    <sheet name="Sheet1" sheetId="5" r:id="rId5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5"/>
  <c r="N12"/>
  <c r="M12"/>
  <c r="P12" s="1"/>
  <c r="S20" s="1"/>
  <c r="O11"/>
  <c r="N11"/>
  <c r="M11"/>
  <c r="P11" s="1"/>
  <c r="R20" s="1"/>
  <c r="O10"/>
  <c r="N10"/>
  <c r="M10"/>
  <c r="Q21" s="1"/>
  <c r="O9"/>
  <c r="N9"/>
  <c r="M9"/>
  <c r="P9" s="1"/>
  <c r="P20" s="1"/>
  <c r="O8"/>
  <c r="N8"/>
  <c r="M8"/>
  <c r="P8" s="1"/>
  <c r="O20" s="1"/>
  <c r="O7"/>
  <c r="N7"/>
  <c r="M7"/>
  <c r="P7" s="1"/>
  <c r="N20" s="1"/>
  <c r="O6"/>
  <c r="N6"/>
  <c r="M6"/>
  <c r="M21" s="1"/>
  <c r="M6" i="4"/>
  <c r="N6"/>
  <c r="O6"/>
  <c r="O12"/>
  <c r="O11"/>
  <c r="O10"/>
  <c r="O9"/>
  <c r="O8"/>
  <c r="O7"/>
  <c r="O12" i="3"/>
  <c r="O11"/>
  <c r="O10"/>
  <c r="O9"/>
  <c r="O8"/>
  <c r="O7"/>
  <c r="O6"/>
  <c r="O12" i="2"/>
  <c r="O11"/>
  <c r="O10"/>
  <c r="O9"/>
  <c r="O8"/>
  <c r="O7"/>
  <c r="O6"/>
  <c r="O11" i="1"/>
  <c r="O10"/>
  <c r="O9"/>
  <c r="O8"/>
  <c r="O7"/>
  <c r="O6"/>
  <c r="O12"/>
  <c r="M22" i="5" l="1"/>
  <c r="M23" s="1"/>
  <c r="N21"/>
  <c r="N22" s="1"/>
  <c r="N23" s="1"/>
  <c r="R21"/>
  <c r="R22" s="1"/>
  <c r="R23" s="1"/>
  <c r="O21"/>
  <c r="O22" s="1"/>
  <c r="O23" s="1"/>
  <c r="S21"/>
  <c r="S22" s="1"/>
  <c r="S23" s="1"/>
  <c r="P21"/>
  <c r="P22" s="1"/>
  <c r="P23" s="1"/>
  <c r="P6"/>
  <c r="M20" s="1"/>
  <c r="P10"/>
  <c r="Q20" s="1"/>
  <c r="Q22" s="1"/>
  <c r="Q23" s="1"/>
  <c r="P6" i="4"/>
  <c r="N12"/>
  <c r="M12"/>
  <c r="N11"/>
  <c r="M11"/>
  <c r="N10"/>
  <c r="M10"/>
  <c r="N9"/>
  <c r="M9"/>
  <c r="N8"/>
  <c r="M8"/>
  <c r="N7"/>
  <c r="M7"/>
  <c r="M20"/>
  <c r="M21"/>
  <c r="N12" i="3"/>
  <c r="M12"/>
  <c r="P12" s="1"/>
  <c r="S20" s="1"/>
  <c r="N11"/>
  <c r="M11"/>
  <c r="R21" s="1"/>
  <c r="N10"/>
  <c r="M10"/>
  <c r="P10" s="1"/>
  <c r="Q20" s="1"/>
  <c r="N9"/>
  <c r="M9"/>
  <c r="N8"/>
  <c r="M8"/>
  <c r="N7"/>
  <c r="M7"/>
  <c r="P7" s="1"/>
  <c r="N20" s="1"/>
  <c r="N6"/>
  <c r="M6"/>
  <c r="M21" s="1"/>
  <c r="N12" i="2"/>
  <c r="M12"/>
  <c r="P12" s="1"/>
  <c r="S20" s="1"/>
  <c r="N11"/>
  <c r="M11"/>
  <c r="R21" s="1"/>
  <c r="N10"/>
  <c r="M10"/>
  <c r="N9"/>
  <c r="M9"/>
  <c r="P9" s="1"/>
  <c r="P20" s="1"/>
  <c r="N8"/>
  <c r="M8"/>
  <c r="P8" s="1"/>
  <c r="O20" s="1"/>
  <c r="N7"/>
  <c r="M7"/>
  <c r="N6"/>
  <c r="M6"/>
  <c r="N6" i="1"/>
  <c r="N7"/>
  <c r="N8"/>
  <c r="N9"/>
  <c r="N10"/>
  <c r="N11"/>
  <c r="N12"/>
  <c r="M12"/>
  <c r="M11"/>
  <c r="P11" s="1"/>
  <c r="R20" s="1"/>
  <c r="M10"/>
  <c r="M9"/>
  <c r="M8"/>
  <c r="M7"/>
  <c r="P7" s="1"/>
  <c r="N20" s="1"/>
  <c r="M6"/>
  <c r="P6" s="1"/>
  <c r="M20" s="1"/>
  <c r="P7" i="4" l="1"/>
  <c r="N20" s="1"/>
  <c r="P9"/>
  <c r="P20" s="1"/>
  <c r="R21"/>
  <c r="Q21"/>
  <c r="P12"/>
  <c r="S20" s="1"/>
  <c r="P9" i="1"/>
  <c r="P20" s="1"/>
  <c r="P8" i="4"/>
  <c r="O20" s="1"/>
  <c r="O21"/>
  <c r="P21"/>
  <c r="P10"/>
  <c r="Q20" s="1"/>
  <c r="Q22" s="1"/>
  <c r="Q23" s="1"/>
  <c r="P9" i="3"/>
  <c r="P20" s="1"/>
  <c r="P8"/>
  <c r="O20" s="1"/>
  <c r="P6"/>
  <c r="M20" s="1"/>
  <c r="M22" s="1"/>
  <c r="M23" s="1"/>
  <c r="Q21"/>
  <c r="Q22" s="1"/>
  <c r="Q23" s="1"/>
  <c r="P21"/>
  <c r="P22" s="1"/>
  <c r="P23" s="1"/>
  <c r="O21"/>
  <c r="O22" s="1"/>
  <c r="O23" s="1"/>
  <c r="P10" i="2"/>
  <c r="Q20" s="1"/>
  <c r="P6"/>
  <c r="M20" s="1"/>
  <c r="P7"/>
  <c r="N20" s="1"/>
  <c r="O21"/>
  <c r="O22" s="1"/>
  <c r="O23" s="1"/>
  <c r="Q21"/>
  <c r="Q22" s="1"/>
  <c r="Q23" s="1"/>
  <c r="P21"/>
  <c r="P22" s="1"/>
  <c r="P23" s="1"/>
  <c r="M21"/>
  <c r="P10" i="1"/>
  <c r="Q20" s="1"/>
  <c r="P8"/>
  <c r="O20" s="1"/>
  <c r="P12"/>
  <c r="S20" s="1"/>
  <c r="N21"/>
  <c r="N22" s="1"/>
  <c r="N23" s="1"/>
  <c r="M22" i="4"/>
  <c r="M23" s="1"/>
  <c r="O22"/>
  <c r="O23" s="1"/>
  <c r="N21"/>
  <c r="P11"/>
  <c r="R20" s="1"/>
  <c r="R22" s="1"/>
  <c r="R23" s="1"/>
  <c r="S21"/>
  <c r="N21" i="3"/>
  <c r="N22" s="1"/>
  <c r="N23" s="1"/>
  <c r="P11"/>
  <c r="R20" s="1"/>
  <c r="R22" s="1"/>
  <c r="R23" s="1"/>
  <c r="S21"/>
  <c r="S22" s="1"/>
  <c r="S23" s="1"/>
  <c r="N21" i="2"/>
  <c r="N22" s="1"/>
  <c r="N23" s="1"/>
  <c r="P11"/>
  <c r="R20" s="1"/>
  <c r="R22" s="1"/>
  <c r="R23" s="1"/>
  <c r="S21"/>
  <c r="S22" s="1"/>
  <c r="S23" s="1"/>
  <c r="P21" i="1"/>
  <c r="M21"/>
  <c r="O21"/>
  <c r="Q21"/>
  <c r="Q22" s="1"/>
  <c r="Q23" s="1"/>
  <c r="R21"/>
  <c r="R22" s="1"/>
  <c r="R23" s="1"/>
  <c r="S21"/>
  <c r="S22" s="1"/>
  <c r="S23" s="1"/>
  <c r="P22" i="4" l="1"/>
  <c r="P23" s="1"/>
  <c r="N22"/>
  <c r="N23" s="1"/>
  <c r="S22"/>
  <c r="S23" s="1"/>
  <c r="M22" i="2"/>
  <c r="M23" s="1"/>
  <c r="P22" i="1"/>
  <c r="P23" s="1"/>
  <c r="M22"/>
  <c r="M23" s="1"/>
  <c r="O22"/>
  <c r="O23" s="1"/>
</calcChain>
</file>

<file path=xl/sharedStrings.xml><?xml version="1.0" encoding="utf-8"?>
<sst xmlns="http://schemas.openxmlformats.org/spreadsheetml/2006/main" count="377" uniqueCount="182">
  <si>
    <t>NISTARINI COLLEGE, PURULIA</t>
  </si>
  <si>
    <t>PROGRAM CODE: B</t>
  </si>
  <si>
    <t>Sl. No.</t>
  </si>
  <si>
    <t>Name of the Student</t>
  </si>
  <si>
    <t>SGPA - 1</t>
  </si>
  <si>
    <t>SGPA - 2</t>
  </si>
  <si>
    <t>SGPA - 3</t>
  </si>
  <si>
    <t>SGPA - 4</t>
  </si>
  <si>
    <t>SGPA - 5</t>
  </si>
  <si>
    <t>SGPA - 6</t>
  </si>
  <si>
    <t>CGPA</t>
  </si>
  <si>
    <t>SGPA ANALYSIS</t>
  </si>
  <si>
    <t>No. of Students with SGPA between 8 - 10</t>
  </si>
  <si>
    <t>No. of Students with SGPA between 6 - 8</t>
  </si>
  <si>
    <t>No. of Students with SGPA &lt; 6</t>
  </si>
  <si>
    <t>Semester</t>
  </si>
  <si>
    <t>SEMESTER-WISE CO ANALYSIS</t>
  </si>
  <si>
    <t>Program Outcome</t>
  </si>
  <si>
    <t>SEMESTER</t>
  </si>
  <si>
    <t>COURSE OUTCOMES</t>
  </si>
  <si>
    <t>Total Students</t>
  </si>
  <si>
    <t>No. of students with SGPA &gt; 6</t>
  </si>
  <si>
    <t>Semester-wise CO Attainment (%)</t>
  </si>
  <si>
    <t>CO Attainment Level</t>
  </si>
  <si>
    <t>SEM-1</t>
  </si>
  <si>
    <t>SEM-2</t>
  </si>
  <si>
    <t>SEM-3</t>
  </si>
  <si>
    <t>SEM-4</t>
  </si>
  <si>
    <t>SEM-5</t>
  </si>
  <si>
    <t>SEM-6</t>
  </si>
  <si>
    <t>CO: 1 - XX</t>
  </si>
  <si>
    <t>PO: 1-XX</t>
  </si>
  <si>
    <t>IT IS OBSERVED IN THE FINAL RESULT (CGPA) THAT, XX % STUDENTS ACHIEVED MORE THAN 60% MARKS, SO THE HIGHEST CO ATTAINMENT LEVEL-X HAS BEEN ATTAINED.</t>
  </si>
  <si>
    <t>Regn. No. with year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</si>
  <si>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70% students getting 60% marks.
</t>
    </r>
  </si>
  <si>
    <t xml:space="preserve">   </t>
  </si>
  <si>
    <t>Total</t>
  </si>
  <si>
    <t xml:space="preserve">Instructions: 1. Fill up columns A to J.2. Fill up the total number of CO of the CC-papers (NOT GE/AECC/LCC) in columns M to R (yellow), and total PO in column S (yellow). 3. Write the values of XX and X in the conclusion box. </t>
  </si>
  <si>
    <t>DEPARTMENT:                                                                                          ATTAINMENT BASED ON SGPA (FOR ALL THE 6 SEMESTERS) AND CGPA FOR ACADEMIC SESSION 2020-23</t>
  </si>
  <si>
    <t>DEPARTMENT: BOTANY                                                                                         ATTAINMENT BASED ON SGPA (FOR ALL THE 6 SEMESTERS) AND CGPA FOR ACADEMIC SESSION 2017-20</t>
  </si>
  <si>
    <t>PROGRAM CODE: BBOT</t>
  </si>
  <si>
    <t>Suchitra Mahato</t>
  </si>
  <si>
    <t>009592 of 2017-2018</t>
  </si>
  <si>
    <t>Shatabdi Mahato</t>
  </si>
  <si>
    <t>009540 of 2017-2018</t>
  </si>
  <si>
    <t>Rimpa Rakshit</t>
  </si>
  <si>
    <t>Purnima Saren</t>
  </si>
  <si>
    <t>009527 of 2017-2018</t>
  </si>
  <si>
    <t>009531 of 2017-2018</t>
  </si>
  <si>
    <t>Payel Layek</t>
  </si>
  <si>
    <t>009513 of 2017-2018</t>
  </si>
  <si>
    <t>Nasima Khatun</t>
  </si>
  <si>
    <t>009508 of 2017-2018</t>
  </si>
  <si>
    <t>Namita Mahato</t>
  </si>
  <si>
    <t>009507 of 2017-2018</t>
  </si>
  <si>
    <t>Madhumita Mahato</t>
  </si>
  <si>
    <t>9490 of 2017-2018</t>
  </si>
  <si>
    <t>Jayashree Kumar</t>
  </si>
  <si>
    <t>009477of 2017-2018</t>
  </si>
  <si>
    <t>Bandana Gorai</t>
  </si>
  <si>
    <t>009460of 2017-2018</t>
  </si>
  <si>
    <t>Anjali Sahis</t>
  </si>
  <si>
    <t>009445of 2017-2018</t>
  </si>
  <si>
    <t>Anjali Gorai</t>
  </si>
  <si>
    <t>009444of 2017-2018</t>
  </si>
  <si>
    <t>Anima Mudi</t>
  </si>
  <si>
    <t>Afrin Parween</t>
  </si>
  <si>
    <t>009440of 2017-2018</t>
  </si>
  <si>
    <t>009433of 2017-2018</t>
  </si>
  <si>
    <t>Anisha Tewari</t>
  </si>
  <si>
    <t>009838 of 2018-2019</t>
  </si>
  <si>
    <t>Anjali Mahato</t>
  </si>
  <si>
    <t>009840of 2018-2019</t>
  </si>
  <si>
    <t>Beauty Das</t>
  </si>
  <si>
    <t>009856of 2018-2019</t>
  </si>
  <si>
    <t>Gayitri Mahato</t>
  </si>
  <si>
    <t>009875of 2018-2019</t>
  </si>
  <si>
    <t>Ivy Adhikary</t>
  </si>
  <si>
    <t>009879of 2018-2019</t>
  </si>
  <si>
    <t>Kalyani Mahato</t>
  </si>
  <si>
    <t>009881of 2018-2019</t>
  </si>
  <si>
    <t>Mitu Deogharia</t>
  </si>
  <si>
    <t>009898of 2018-2019</t>
  </si>
  <si>
    <t>Pampa Mahato</t>
  </si>
  <si>
    <t>009916of 2018-2019</t>
  </si>
  <si>
    <t>Priyanka Chandra</t>
  </si>
  <si>
    <t>009931of 2018-2019</t>
  </si>
  <si>
    <t>Priyanka Mandal</t>
  </si>
  <si>
    <t>009933of 2018-2019</t>
  </si>
  <si>
    <t>Rajashree Karmakar</t>
  </si>
  <si>
    <t>009944of 2018-2019</t>
  </si>
  <si>
    <t>Sangita Nag</t>
  </si>
  <si>
    <t>009954of 2018-2019</t>
  </si>
  <si>
    <t>Sanhita Mahata</t>
  </si>
  <si>
    <t>009955of 2018-2019</t>
  </si>
  <si>
    <t>Sikha show</t>
  </si>
  <si>
    <t>009964of 2018-2019</t>
  </si>
  <si>
    <t>Shyama Bauri</t>
  </si>
  <si>
    <t>009667of 2018-2019</t>
  </si>
  <si>
    <t>Sima Mahato</t>
  </si>
  <si>
    <t>009968of 2018-2019</t>
  </si>
  <si>
    <t>Sudeshna Saren</t>
  </si>
  <si>
    <t>009979of 2018-2019</t>
  </si>
  <si>
    <t>GPW</t>
  </si>
  <si>
    <t>Sudipta Mahata</t>
  </si>
  <si>
    <t>009980of 2018-2019</t>
  </si>
  <si>
    <t>Tulika Patra</t>
  </si>
  <si>
    <t>009995of 2018-2019</t>
  </si>
  <si>
    <t>Ishita Bhattacharya</t>
  </si>
  <si>
    <t>010843of 2018-2019</t>
  </si>
  <si>
    <t>Sudrisha Das</t>
  </si>
  <si>
    <t>009422 of 2019-2020</t>
  </si>
  <si>
    <t>Rinki Das</t>
  </si>
  <si>
    <t>009386 of 2019-2020</t>
  </si>
  <si>
    <t>Prabhati Mahato</t>
  </si>
  <si>
    <t>009370 of 2019-2020</t>
  </si>
  <si>
    <t>Padmabati Kaibarta</t>
  </si>
  <si>
    <t>009363 of 2019-2020</t>
  </si>
  <si>
    <t>Nikhita Dey</t>
  </si>
  <si>
    <t>009361 of 2019-2020</t>
  </si>
  <si>
    <t>Nibedita Gorai</t>
  </si>
  <si>
    <t>009360 of 2019-2020</t>
  </si>
  <si>
    <t>Moumita Chakraborty</t>
  </si>
  <si>
    <t>009351 of 2019-2020</t>
  </si>
  <si>
    <t>Madhumita Majhi</t>
  </si>
  <si>
    <t>009345 of 2019-2020</t>
  </si>
  <si>
    <t>Barsha Kar</t>
  </si>
  <si>
    <t>009318 of 2019-2020</t>
  </si>
  <si>
    <t>DEPARTMENT:          BOTANY                                                                             ATTAINMENT BASED ON SGPA (FOR ALL THE 6 SEMESTERS) AND CGPA FOR ACADEMIC SESSION 2018-21</t>
  </si>
  <si>
    <t>Banasree Baskey</t>
  </si>
  <si>
    <t>009316 of 2019-2020</t>
  </si>
  <si>
    <t>Anuradha Mahata</t>
  </si>
  <si>
    <t>009305 of 2019-2020</t>
  </si>
  <si>
    <t>Annesha Bhattacharya</t>
  </si>
  <si>
    <t>Amisha Mukherjee</t>
  </si>
  <si>
    <t>009298 of 2019-2020</t>
  </si>
  <si>
    <t>009304 of 2019-2020</t>
  </si>
  <si>
    <t>Aishee Gorai</t>
  </si>
  <si>
    <t>009296of 2019-2020</t>
  </si>
  <si>
    <t>IT IS OBSERVED IN THE FINAL RESULT (CGPA) THAT, 100 % STUDENTS ACHIEVED MORE THAN 60% MARKS, SO THE HIGHEST CO ATTAINMENT LEVEL-3 HAS BEEN ATTAINED.</t>
  </si>
  <si>
    <t>IT IS OBSERVED IN THE FINAL RESULT (CGPA) THAT, 95 % STUDENTS ACHIEVED MORE THAN 60% MARKS, SO THE HIGHEST CO ATTAINMENT LEVEL-3 HAS BEEN ATTAINED.</t>
  </si>
  <si>
    <t>CO: 1 - 10</t>
  </si>
  <si>
    <t>CO: 1 - 11</t>
  </si>
  <si>
    <t>CO: 1 - 26</t>
  </si>
  <si>
    <t>CO: 1 - 25</t>
  </si>
  <si>
    <t>CO: 1 - 22</t>
  </si>
  <si>
    <t>CO: 1 - 23</t>
  </si>
  <si>
    <t>PO: 1-9</t>
  </si>
  <si>
    <t>Moumita Chatterjee</t>
  </si>
  <si>
    <t>Puja Mandal</t>
  </si>
  <si>
    <t>Antara Chatterjee</t>
  </si>
  <si>
    <t>Tanusree Karmakar</t>
  </si>
  <si>
    <t>Snigdha Sen</t>
  </si>
  <si>
    <t>Sudipta Dutta</t>
  </si>
  <si>
    <t>Susila Mandi</t>
  </si>
  <si>
    <t>Sonali Mahato</t>
  </si>
  <si>
    <t>Tanushree Mandal</t>
  </si>
  <si>
    <t>Manasi Dutta</t>
  </si>
  <si>
    <t>Sangita Majhi</t>
  </si>
  <si>
    <t>Ananya Mahato</t>
  </si>
  <si>
    <t>Rupanwita Banerjee</t>
  </si>
  <si>
    <t>Sipra Gorai</t>
  </si>
  <si>
    <t>Suparna Sen</t>
  </si>
  <si>
    <t>010128 OF 2020 - 2021</t>
  </si>
  <si>
    <t>010089 OF 2020 - 2021</t>
  </si>
  <si>
    <t>010142 OF 2020 - 2021</t>
  </si>
  <si>
    <t>010133 OF 2020 - 2021</t>
  </si>
  <si>
    <t>010147 OF 2020 - 2021</t>
  </si>
  <si>
    <t>010124 OF 2020 - 2021</t>
  </si>
  <si>
    <t>010036 OF 2020 - 2021</t>
  </si>
  <si>
    <t>010093 OF 2020 - 2021</t>
  </si>
  <si>
    <t>010149 OF 2020 - 2021</t>
  </si>
  <si>
    <t>010146 OF 2020 - 2021</t>
  </si>
  <si>
    <t>010067 OF 2020 - 2021</t>
  </si>
  <si>
    <t>010111 OF 2020 - 2021</t>
  </si>
  <si>
    <t>010031 OF 2020 - 2021</t>
  </si>
  <si>
    <t>010152 OF 2020 - 2021</t>
  </si>
  <si>
    <t>010120 OF 2020 - 2021</t>
  </si>
  <si>
    <t>010139 OF 2020 - 2021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</si>
  <si>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75% students getting 60% marks.
</t>
    </r>
  </si>
  <si>
    <t>DEPARTMENT:  BOTANY                                                                                        ATTAINMENT BASED ON SGPA (FOR ALL THE 6 SEMESTERS) AND CGPA FOR ACADEMIC SESSION 2020-23</t>
  </si>
  <si>
    <t>DEPARTMENT: BOTANY                                                                         ATTAINMENT BASED ON SGPA (FOR ALL THE 6 SEMESTERS) AND CGPA FOR ACADEMIC SESSION 2019-22</t>
  </si>
</sst>
</file>

<file path=xl/styles.xml><?xml version="1.0" encoding="utf-8"?>
<styleSheet xmlns="http://schemas.openxmlformats.org/spreadsheetml/2006/main">
  <numFmts count="1">
    <numFmt numFmtId="164" formatCode="###0;###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Arial"/>
    </font>
    <font>
      <sz val="9"/>
      <color rgb="FF000000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2" fontId="0" fillId="0" borderId="5" xfId="0" applyNumberForma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5"/>
  <sheetViews>
    <sheetView tabSelected="1" workbookViewId="0">
      <selection activeCell="L29" sqref="L29"/>
    </sheetView>
  </sheetViews>
  <sheetFormatPr defaultRowHeight="15"/>
  <cols>
    <col min="2" max="2" width="18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20.45" customHeight="1">
      <c r="A2" s="28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ht="22.9" customHeight="1">
      <c r="A3" s="27" t="s">
        <v>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>
      <c r="A4" s="29" t="s">
        <v>40</v>
      </c>
      <c r="B4" s="29"/>
      <c r="C4" s="29"/>
      <c r="D4" s="29"/>
      <c r="E4" s="29" t="s">
        <v>35</v>
      </c>
      <c r="F4" s="29"/>
      <c r="G4" s="29"/>
      <c r="H4" s="29"/>
      <c r="I4" s="29"/>
      <c r="J4" s="29"/>
      <c r="L4" s="1"/>
      <c r="M4" s="29" t="s">
        <v>11</v>
      </c>
      <c r="N4" s="29"/>
      <c r="O4" s="29"/>
    </row>
    <row r="5" spans="1:16" ht="45">
      <c r="A5" s="1" t="s">
        <v>2</v>
      </c>
      <c r="B5" s="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19" t="s">
        <v>36</v>
      </c>
    </row>
    <row r="6" spans="1:16" ht="36">
      <c r="A6" s="4">
        <v>1</v>
      </c>
      <c r="B6" s="22" t="s">
        <v>41</v>
      </c>
      <c r="C6" s="17" t="s">
        <v>42</v>
      </c>
      <c r="D6" s="16">
        <v>6.27</v>
      </c>
      <c r="E6" s="16">
        <v>7</v>
      </c>
      <c r="F6" s="16">
        <v>7.15</v>
      </c>
      <c r="G6" s="16">
        <v>7.92</v>
      </c>
      <c r="H6" s="16">
        <v>7.75</v>
      </c>
      <c r="I6" s="16">
        <v>8.75</v>
      </c>
      <c r="J6" s="16">
        <v>7.51</v>
      </c>
      <c r="L6" s="6">
        <v>1</v>
      </c>
      <c r="M6" s="4">
        <f>COUNTIFS($D$6:$D$105, "&lt;10.01", $D$6:$D$105, "&gt;7.99")</f>
        <v>1</v>
      </c>
      <c r="N6" s="9">
        <f>COUNTIFS($D$6:$D$105, "&lt;8.0", $D$6:$D$105, "&gt;5.99")</f>
        <v>11</v>
      </c>
      <c r="O6" s="4">
        <f>SUM(COUNTIFS($D$6:$D$105, {"&lt;6","GPW"}))</f>
        <v>2</v>
      </c>
      <c r="P6" s="1">
        <f>M6+N6+O6</f>
        <v>14</v>
      </c>
    </row>
    <row r="7" spans="1:16" ht="36">
      <c r="A7" s="4">
        <v>2</v>
      </c>
      <c r="B7" s="22" t="s">
        <v>43</v>
      </c>
      <c r="C7" s="17" t="s">
        <v>44</v>
      </c>
      <c r="D7" s="16">
        <v>6.18</v>
      </c>
      <c r="E7" s="16">
        <v>6.82</v>
      </c>
      <c r="F7" s="16">
        <v>6.46</v>
      </c>
      <c r="G7" s="16">
        <v>7</v>
      </c>
      <c r="H7" s="16">
        <v>7.5</v>
      </c>
      <c r="I7" s="16">
        <v>9.25</v>
      </c>
      <c r="J7" s="16">
        <v>7.21</v>
      </c>
      <c r="L7" s="7">
        <v>2</v>
      </c>
      <c r="M7" s="9">
        <f>COUNTIFS($E$6:$E$105, "&lt;10.01", $E$6:$E$105, "&gt;7.99")</f>
        <v>2</v>
      </c>
      <c r="N7" s="4">
        <f>COUNTIFS($E$6:$E$105, "&lt;8.0", $E$6:$E$105, "&gt;5.99")</f>
        <v>8</v>
      </c>
      <c r="O7" s="4">
        <f>SUM(COUNTIFS($E$6:$E$105, {"&lt;6","GPW"}))</f>
        <v>4</v>
      </c>
      <c r="P7" s="1">
        <f t="shared" ref="P7:P12" si="0">M7+N7+O7</f>
        <v>14</v>
      </c>
    </row>
    <row r="8" spans="1:16" ht="36">
      <c r="A8" s="4">
        <v>3</v>
      </c>
      <c r="B8" s="23" t="s">
        <v>45</v>
      </c>
      <c r="C8" s="17" t="s">
        <v>48</v>
      </c>
      <c r="D8" s="16">
        <v>5.91</v>
      </c>
      <c r="E8" s="16">
        <v>6</v>
      </c>
      <c r="F8" s="16">
        <v>7.15</v>
      </c>
      <c r="G8" s="16">
        <v>8</v>
      </c>
      <c r="H8" s="16">
        <v>8</v>
      </c>
      <c r="I8" s="16">
        <v>9</v>
      </c>
      <c r="J8" s="16">
        <v>7.41</v>
      </c>
      <c r="L8" s="7">
        <v>3</v>
      </c>
      <c r="M8" s="4">
        <f>COUNTIFS($F$6:$F$105, "&lt;10.01", $F$6:$F$105, "&gt;7.99")</f>
        <v>3</v>
      </c>
      <c r="N8" s="4">
        <f>COUNTIFS($F$6:$F$105, "&lt;8.0", $F$6:$F$105, "&gt;5.99")</f>
        <v>8</v>
      </c>
      <c r="O8" s="4">
        <f>SUM(COUNTIFS($F$6:$F$105, {"&lt;6","GPW"}))</f>
        <v>3</v>
      </c>
      <c r="P8" s="1">
        <f t="shared" si="0"/>
        <v>14</v>
      </c>
    </row>
    <row r="9" spans="1:16" ht="36">
      <c r="A9" s="4">
        <v>4</v>
      </c>
      <c r="B9" s="23" t="s">
        <v>46</v>
      </c>
      <c r="C9" s="17" t="s">
        <v>47</v>
      </c>
      <c r="D9" s="16">
        <v>7.27</v>
      </c>
      <c r="E9" s="16">
        <v>5.9</v>
      </c>
      <c r="F9" s="16">
        <v>6.85</v>
      </c>
      <c r="G9" s="16">
        <v>7.46</v>
      </c>
      <c r="H9" s="16">
        <v>8</v>
      </c>
      <c r="I9" s="16">
        <v>8.75</v>
      </c>
      <c r="J9" s="16">
        <v>7.41</v>
      </c>
      <c r="L9" s="7">
        <v>4</v>
      </c>
      <c r="M9" s="4">
        <f>COUNTIFS($G$6:$G$105, "&lt;10.01", $G$6:$G$105, "&gt;7.99")</f>
        <v>5</v>
      </c>
      <c r="N9" s="4">
        <f>COUNTIFS($G$6:$G$105, "&lt;8.0", $G$6:$G$105, "&gt;5.99")</f>
        <v>9</v>
      </c>
      <c r="O9" s="4">
        <f>SUM(COUNTIFS($G$6:$G$105, {"&lt;6","GPW"}))</f>
        <v>0</v>
      </c>
      <c r="P9" s="1">
        <f t="shared" si="0"/>
        <v>14</v>
      </c>
    </row>
    <row r="10" spans="1:16" ht="36">
      <c r="A10" s="4">
        <v>5</v>
      </c>
      <c r="B10" s="23" t="s">
        <v>49</v>
      </c>
      <c r="C10" s="17" t="s">
        <v>50</v>
      </c>
      <c r="D10" s="16">
        <v>6.45</v>
      </c>
      <c r="E10" s="16">
        <v>6.5</v>
      </c>
      <c r="F10" s="16">
        <v>6.46</v>
      </c>
      <c r="G10" s="16">
        <v>7.38</v>
      </c>
      <c r="H10" s="16">
        <v>7.25</v>
      </c>
      <c r="I10" s="16">
        <v>9</v>
      </c>
      <c r="J10" s="16">
        <v>7.2</v>
      </c>
      <c r="L10" s="7">
        <v>5</v>
      </c>
      <c r="M10" s="4">
        <f>COUNTIFS($H$6:$H$105, "&lt;10.01", $H$6:$H$105, "&gt;7.99")</f>
        <v>6</v>
      </c>
      <c r="N10" s="4">
        <f>COUNTIFS($H$6:$H$105, "&lt;8.00", $H$6:$H$105, "&gt;5.99")</f>
        <v>6</v>
      </c>
      <c r="O10" s="4">
        <f>SUM(COUNTIFS($H$6:$H$105, {"&lt;6","GPW"}))</f>
        <v>2</v>
      </c>
      <c r="P10" s="1">
        <f t="shared" si="0"/>
        <v>14</v>
      </c>
    </row>
    <row r="11" spans="1:16" ht="36">
      <c r="A11" s="4">
        <v>6</v>
      </c>
      <c r="B11" s="23" t="s">
        <v>51</v>
      </c>
      <c r="C11" s="17" t="s">
        <v>52</v>
      </c>
      <c r="D11" s="16">
        <v>6.18</v>
      </c>
      <c r="E11" s="16">
        <v>5.6</v>
      </c>
      <c r="F11" s="16">
        <v>5.77</v>
      </c>
      <c r="G11" s="16">
        <v>6.23</v>
      </c>
      <c r="H11" s="16">
        <v>5.25</v>
      </c>
      <c r="I11" s="16">
        <v>8.5</v>
      </c>
      <c r="J11" s="16">
        <v>6.27</v>
      </c>
      <c r="L11" s="7">
        <v>6</v>
      </c>
      <c r="M11" s="4">
        <f>COUNTIFS($I$6:$I$105, "&lt;10.01", $I$6:$I$105, "&gt;7.99")</f>
        <v>14</v>
      </c>
      <c r="N11" s="4">
        <f>COUNTIFS($I$6:$I$105, "&lt;8.00", $I$6:$I$105, "&gt;5.99")</f>
        <v>0</v>
      </c>
      <c r="O11" s="4">
        <f>SUM(COUNTIFS($I$6:$I$105, {"&lt;6","GPW"}))</f>
        <v>0</v>
      </c>
      <c r="P11" s="1">
        <f t="shared" si="0"/>
        <v>14</v>
      </c>
    </row>
    <row r="12" spans="1:16" ht="36">
      <c r="A12" s="4">
        <v>7</v>
      </c>
      <c r="B12" s="23" t="s">
        <v>53</v>
      </c>
      <c r="C12" s="17" t="s">
        <v>54</v>
      </c>
      <c r="D12" s="16">
        <v>6</v>
      </c>
      <c r="E12" s="16">
        <v>6.9</v>
      </c>
      <c r="F12" s="16">
        <v>6.15</v>
      </c>
      <c r="G12" s="16">
        <v>7.08</v>
      </c>
      <c r="H12" s="16">
        <v>6.75</v>
      </c>
      <c r="I12" s="16">
        <v>9.25</v>
      </c>
      <c r="J12" s="16">
        <v>7.03</v>
      </c>
      <c r="L12" s="8" t="s">
        <v>10</v>
      </c>
      <c r="M12" s="1">
        <f>COUNTIFS($J$6:$J$105, "&lt;10.01", $J$6:$J$105, "&gt;7.99")</f>
        <v>3</v>
      </c>
      <c r="N12" s="1">
        <f>COUNTIFS($J$6:$J$105, "&lt;8.0", $J$6:$J$105, "&gt;5.99")</f>
        <v>11</v>
      </c>
      <c r="O12" s="1">
        <f>SUM(COUNTIFS($J$6:$J$105, {"&lt;6","GPW"}))</f>
        <v>0</v>
      </c>
      <c r="P12" s="1">
        <f t="shared" si="0"/>
        <v>14</v>
      </c>
    </row>
    <row r="13" spans="1:16" ht="36">
      <c r="A13" s="4">
        <v>8</v>
      </c>
      <c r="B13" s="24" t="s">
        <v>55</v>
      </c>
      <c r="C13" s="17" t="s">
        <v>56</v>
      </c>
      <c r="D13" s="16">
        <v>6.27</v>
      </c>
      <c r="E13" s="16">
        <v>7.5</v>
      </c>
      <c r="F13" s="16">
        <v>6.92</v>
      </c>
      <c r="G13" s="16">
        <v>8</v>
      </c>
      <c r="H13" s="16">
        <v>8</v>
      </c>
      <c r="I13" s="16">
        <v>9.25</v>
      </c>
      <c r="J13" s="16">
        <v>7.68</v>
      </c>
    </row>
    <row r="14" spans="1:16" ht="36">
      <c r="A14" s="4">
        <v>9</v>
      </c>
      <c r="B14" s="24" t="s">
        <v>57</v>
      </c>
      <c r="C14" s="17" t="s">
        <v>58</v>
      </c>
      <c r="D14" s="16">
        <v>6.55</v>
      </c>
      <c r="E14" s="16">
        <v>7.7</v>
      </c>
      <c r="F14" s="16">
        <v>8.3800000000000008</v>
      </c>
      <c r="G14" s="16">
        <v>8.31</v>
      </c>
      <c r="H14" s="16">
        <v>8.5</v>
      </c>
      <c r="I14" s="16">
        <v>9.5</v>
      </c>
      <c r="J14" s="16">
        <v>8.1999999999999993</v>
      </c>
    </row>
    <row r="15" spans="1:16" ht="36">
      <c r="A15" s="4">
        <v>10</v>
      </c>
      <c r="B15" s="24" t="s">
        <v>59</v>
      </c>
      <c r="C15" s="17" t="s">
        <v>60</v>
      </c>
      <c r="D15" s="16">
        <v>7.36</v>
      </c>
      <c r="E15" s="16">
        <v>8.1999999999999993</v>
      </c>
      <c r="F15" s="16">
        <v>8.6199999999999992</v>
      </c>
      <c r="G15" s="16">
        <v>9</v>
      </c>
      <c r="H15" s="16">
        <v>8.75</v>
      </c>
      <c r="I15" s="16">
        <v>9.5</v>
      </c>
      <c r="J15" s="16">
        <v>8.61</v>
      </c>
    </row>
    <row r="16" spans="1:16" ht="36">
      <c r="A16" s="4">
        <v>11</v>
      </c>
      <c r="B16" s="24" t="s">
        <v>61</v>
      </c>
      <c r="C16" s="17" t="s">
        <v>62</v>
      </c>
      <c r="D16" s="16">
        <v>6.73</v>
      </c>
      <c r="E16" s="16">
        <v>6.5</v>
      </c>
      <c r="F16" s="16">
        <v>6.69</v>
      </c>
      <c r="G16" s="16">
        <v>7.77</v>
      </c>
      <c r="H16" s="16">
        <v>7.5</v>
      </c>
      <c r="I16" s="16">
        <v>8.25</v>
      </c>
      <c r="J16" s="16">
        <v>7.27</v>
      </c>
    </row>
    <row r="17" spans="1:19" ht="75">
      <c r="A17" s="4">
        <v>12</v>
      </c>
      <c r="B17" s="24" t="s">
        <v>63</v>
      </c>
      <c r="C17" s="17" t="s">
        <v>64</v>
      </c>
      <c r="D17" s="16">
        <v>8.36</v>
      </c>
      <c r="E17" s="16">
        <v>8.4</v>
      </c>
      <c r="F17" s="16">
        <v>9.08</v>
      </c>
      <c r="G17" s="16">
        <v>9.77</v>
      </c>
      <c r="H17" s="16">
        <v>9.75</v>
      </c>
      <c r="I17" s="16">
        <v>10</v>
      </c>
      <c r="J17" s="16">
        <v>9.27</v>
      </c>
      <c r="L17" s="10" t="s">
        <v>179</v>
      </c>
      <c r="M17" s="25" t="s">
        <v>16</v>
      </c>
      <c r="N17" s="25"/>
      <c r="O17" s="25"/>
      <c r="P17" s="25"/>
      <c r="Q17" s="25"/>
      <c r="R17" s="25"/>
      <c r="S17" s="2" t="s">
        <v>17</v>
      </c>
    </row>
    <row r="18" spans="1:19" ht="36">
      <c r="A18" s="4">
        <v>13</v>
      </c>
      <c r="B18" s="24" t="s">
        <v>65</v>
      </c>
      <c r="C18" s="17" t="s">
        <v>67</v>
      </c>
      <c r="D18" s="16">
        <v>5.91</v>
      </c>
      <c r="E18" s="16">
        <v>5.4</v>
      </c>
      <c r="F18" s="16">
        <v>5.15</v>
      </c>
      <c r="G18" s="16">
        <v>6.38</v>
      </c>
      <c r="H18" s="16">
        <v>5.75</v>
      </c>
      <c r="I18" s="16">
        <v>8.75</v>
      </c>
      <c r="J18" s="16">
        <v>6.24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ht="36">
      <c r="A19" s="4">
        <v>14</v>
      </c>
      <c r="B19" s="24" t="s">
        <v>66</v>
      </c>
      <c r="C19" s="17" t="s">
        <v>68</v>
      </c>
      <c r="D19" s="16">
        <v>6.27</v>
      </c>
      <c r="E19" s="16">
        <v>5.4</v>
      </c>
      <c r="F19" s="16">
        <v>5.69</v>
      </c>
      <c r="G19" s="16">
        <v>6.54</v>
      </c>
      <c r="H19" s="16">
        <v>6</v>
      </c>
      <c r="I19" s="16">
        <v>8.25</v>
      </c>
      <c r="J19" s="16">
        <v>6.38</v>
      </c>
      <c r="L19" s="1" t="s">
        <v>19</v>
      </c>
      <c r="M19" s="14" t="s">
        <v>141</v>
      </c>
      <c r="N19" s="14" t="s">
        <v>142</v>
      </c>
      <c r="O19" s="14" t="s">
        <v>143</v>
      </c>
      <c r="P19" s="14" t="s">
        <v>144</v>
      </c>
      <c r="Q19" s="14" t="s">
        <v>145</v>
      </c>
      <c r="R19" s="14" t="s">
        <v>146</v>
      </c>
      <c r="S19" s="14" t="s">
        <v>147</v>
      </c>
    </row>
    <row r="20" spans="1:19">
      <c r="A20" s="4"/>
      <c r="B20" s="15"/>
      <c r="C20" s="17"/>
      <c r="D20" s="16"/>
      <c r="E20" s="16"/>
      <c r="F20" s="16"/>
      <c r="G20" s="16"/>
      <c r="H20" s="16"/>
      <c r="I20" s="16"/>
      <c r="J20" s="16"/>
      <c r="L20" s="11" t="s">
        <v>20</v>
      </c>
      <c r="M20" s="20">
        <f>P6</f>
        <v>14</v>
      </c>
      <c r="N20" s="20">
        <f>P7</f>
        <v>14</v>
      </c>
      <c r="O20" s="20">
        <f>P8</f>
        <v>14</v>
      </c>
      <c r="P20" s="20">
        <f>P9</f>
        <v>14</v>
      </c>
      <c r="Q20" s="20">
        <f>P10</f>
        <v>14</v>
      </c>
      <c r="R20" s="20">
        <f>P11</f>
        <v>14</v>
      </c>
      <c r="S20" s="21">
        <f>P12</f>
        <v>14</v>
      </c>
    </row>
    <row r="21" spans="1:19">
      <c r="A21" s="4"/>
      <c r="B21" s="15"/>
      <c r="C21" s="17"/>
      <c r="D21" s="16"/>
      <c r="E21" s="16"/>
      <c r="F21" s="16"/>
      <c r="G21" s="16"/>
      <c r="H21" s="16"/>
      <c r="I21" s="16"/>
      <c r="J21" s="16"/>
      <c r="L21" s="11" t="s">
        <v>21</v>
      </c>
      <c r="M21" s="1">
        <f>M6+N6</f>
        <v>12</v>
      </c>
      <c r="N21" s="1">
        <f>M7+N7</f>
        <v>10</v>
      </c>
      <c r="O21" s="1">
        <f>M8+N8</f>
        <v>11</v>
      </c>
      <c r="P21" s="1">
        <f>M9+N9</f>
        <v>14</v>
      </c>
      <c r="Q21" s="1">
        <f>M10+N10</f>
        <v>12</v>
      </c>
      <c r="R21" s="1">
        <f>M11+N11</f>
        <v>14</v>
      </c>
      <c r="S21" s="1">
        <f>M12+N12</f>
        <v>14</v>
      </c>
    </row>
    <row r="22" spans="1:19">
      <c r="A22" s="4"/>
      <c r="B22" s="15"/>
      <c r="C22" s="17"/>
      <c r="D22" s="16"/>
      <c r="E22" s="16"/>
      <c r="F22" s="16"/>
      <c r="G22" s="16"/>
      <c r="H22" s="16"/>
      <c r="I22" s="16"/>
      <c r="J22" s="16"/>
      <c r="L22" s="12" t="s">
        <v>22</v>
      </c>
      <c r="M22" s="8">
        <f>M21/M20*100</f>
        <v>85.714285714285708</v>
      </c>
      <c r="N22" s="8">
        <f>N21/N20*100</f>
        <v>71.428571428571431</v>
      </c>
      <c r="O22" s="8">
        <f t="shared" ref="O22:Q22" si="1">O21/O20*100</f>
        <v>78.571428571428569</v>
      </c>
      <c r="P22" s="8">
        <f t="shared" si="1"/>
        <v>100</v>
      </c>
      <c r="Q22" s="8">
        <f t="shared" si="1"/>
        <v>85.714285714285708</v>
      </c>
      <c r="R22" s="8">
        <f t="shared" ref="R22" si="2">R21/R20*100</f>
        <v>100</v>
      </c>
      <c r="S22" s="8">
        <f t="shared" ref="S22" si="3">S21/S20*100</f>
        <v>100</v>
      </c>
    </row>
    <row r="23" spans="1:19">
      <c r="A23" s="4"/>
      <c r="B23" s="15"/>
      <c r="C23" s="17"/>
      <c r="D23" s="16"/>
      <c r="E23" s="16"/>
      <c r="F23" s="16"/>
      <c r="G23" s="16"/>
      <c r="H23" s="16"/>
      <c r="I23" s="16"/>
      <c r="J23" s="16"/>
      <c r="L23" s="13" t="s">
        <v>23</v>
      </c>
      <c r="M23" s="13" t="str">
        <f>IF(M22&gt;=75, "3", IF(M22&gt;=60, "2", IF(M22&gt;=50, "1", "0")))</f>
        <v>3</v>
      </c>
      <c r="N23" s="13" t="str">
        <f t="shared" ref="N23:S23" si="4">IF(N22&gt;=75, "3", IF(N22&gt;=60, "2", IF(N22&gt;=50, "1", "0")))</f>
        <v>2</v>
      </c>
      <c r="O23" s="13" t="str">
        <f t="shared" si="4"/>
        <v>3</v>
      </c>
      <c r="P23" s="13" t="str">
        <f t="shared" si="4"/>
        <v>3</v>
      </c>
      <c r="Q23" s="13" t="str">
        <f t="shared" si="4"/>
        <v>3</v>
      </c>
      <c r="R23" s="13" t="str">
        <f t="shared" si="4"/>
        <v>3</v>
      </c>
      <c r="S23" s="13" t="str">
        <f t="shared" si="4"/>
        <v>3</v>
      </c>
    </row>
    <row r="24" spans="1:19">
      <c r="A24" s="4"/>
      <c r="B24" s="15"/>
      <c r="C24" s="17"/>
      <c r="D24" s="16"/>
      <c r="E24" s="16"/>
      <c r="F24" s="16"/>
      <c r="G24" s="16"/>
      <c r="H24" s="16"/>
      <c r="I24" s="16"/>
      <c r="J24" s="16"/>
    </row>
    <row r="25" spans="1:19" ht="61.9" customHeight="1">
      <c r="A25" s="4"/>
      <c r="B25" s="15"/>
      <c r="C25" s="17"/>
      <c r="D25" s="16"/>
      <c r="E25" s="16"/>
      <c r="F25" s="16"/>
      <c r="G25" s="16"/>
      <c r="H25" s="16"/>
      <c r="I25" s="16"/>
      <c r="J25" s="16"/>
      <c r="L25" s="26" t="s">
        <v>139</v>
      </c>
      <c r="M25" s="26"/>
      <c r="N25" s="26"/>
      <c r="O25" s="26"/>
      <c r="P25" s="26"/>
      <c r="Q25" s="26"/>
      <c r="R25" s="26"/>
      <c r="S25" s="26"/>
    </row>
    <row r="26" spans="1:19">
      <c r="A26" s="4"/>
      <c r="B26" s="15"/>
      <c r="C26" s="17"/>
      <c r="D26" s="16"/>
      <c r="E26" s="16"/>
      <c r="F26" s="16"/>
      <c r="G26" s="16"/>
      <c r="H26" s="16"/>
      <c r="I26" s="16"/>
      <c r="J26" s="16"/>
    </row>
    <row r="27" spans="1:19">
      <c r="A27" s="4"/>
      <c r="B27" s="15"/>
      <c r="C27" s="17"/>
      <c r="D27" s="16"/>
      <c r="E27" s="16"/>
      <c r="F27" s="16"/>
      <c r="G27" s="16"/>
      <c r="H27" s="16"/>
      <c r="I27" s="16"/>
      <c r="J27" s="16"/>
    </row>
    <row r="28" spans="1:19">
      <c r="A28" s="4"/>
      <c r="B28" s="15"/>
      <c r="C28" s="18"/>
      <c r="D28" s="16"/>
      <c r="E28" s="16"/>
      <c r="F28" s="16"/>
      <c r="G28" s="16"/>
      <c r="H28" s="16"/>
      <c r="I28" s="16"/>
      <c r="J28" s="16"/>
    </row>
    <row r="29" spans="1:19">
      <c r="A29" s="4"/>
      <c r="B29" s="15"/>
      <c r="C29" s="17"/>
      <c r="D29" s="16"/>
      <c r="E29" s="16"/>
      <c r="F29" s="16"/>
      <c r="G29" s="16"/>
      <c r="H29" s="16"/>
      <c r="I29" s="16"/>
      <c r="J29" s="16"/>
    </row>
    <row r="30" spans="1:19">
      <c r="A30" s="4"/>
      <c r="B30" s="15"/>
      <c r="C30" s="17"/>
      <c r="D30" s="16"/>
      <c r="E30" s="16"/>
      <c r="F30" s="16"/>
      <c r="G30" s="16"/>
      <c r="H30" s="16"/>
      <c r="I30" s="16"/>
      <c r="J30" s="16"/>
    </row>
    <row r="31" spans="1:19">
      <c r="A31" s="4"/>
      <c r="B31" s="15"/>
      <c r="C31" s="17"/>
      <c r="D31" s="16"/>
      <c r="E31" s="16"/>
      <c r="F31" s="16"/>
      <c r="G31" s="16"/>
      <c r="H31" s="16"/>
      <c r="I31" s="16"/>
      <c r="J31" s="16"/>
    </row>
    <row r="32" spans="1:19">
      <c r="A32" s="4"/>
      <c r="B32" s="15"/>
      <c r="C32" s="17"/>
      <c r="D32" s="16"/>
      <c r="E32" s="16"/>
      <c r="F32" s="16"/>
      <c r="G32" s="16"/>
      <c r="H32" s="16"/>
      <c r="I32" s="16"/>
      <c r="J32" s="16"/>
    </row>
    <row r="33" spans="1:10">
      <c r="A33" s="4"/>
      <c r="B33" s="15"/>
      <c r="C33" s="17"/>
      <c r="D33" s="16"/>
      <c r="E33" s="16"/>
      <c r="F33" s="16"/>
      <c r="G33" s="16"/>
      <c r="H33" s="16"/>
      <c r="I33" s="16"/>
      <c r="J33" s="16"/>
    </row>
    <row r="34" spans="1:10">
      <c r="A34" s="4"/>
      <c r="B34" s="15"/>
      <c r="C34" s="17"/>
      <c r="D34" s="16"/>
      <c r="E34" s="16"/>
      <c r="F34" s="16"/>
      <c r="G34" s="16"/>
      <c r="H34" s="16"/>
      <c r="I34" s="16"/>
      <c r="J34" s="16"/>
    </row>
    <row r="35" spans="1:10">
      <c r="A35" s="4"/>
      <c r="B35" s="15"/>
      <c r="C35" s="17"/>
      <c r="D35" s="16"/>
      <c r="E35" s="16"/>
      <c r="F35" s="16"/>
      <c r="G35" s="16"/>
      <c r="H35" s="16"/>
      <c r="I35" s="16"/>
      <c r="J35" s="16"/>
    </row>
    <row r="36" spans="1:10">
      <c r="A36" s="4"/>
      <c r="B36" s="15"/>
      <c r="C36" s="17"/>
      <c r="D36" s="16"/>
      <c r="E36" s="16"/>
      <c r="F36" s="16"/>
      <c r="G36" s="16"/>
      <c r="H36" s="16"/>
      <c r="I36" s="16"/>
      <c r="J36" s="16"/>
    </row>
    <row r="37" spans="1:10">
      <c r="A37" s="4"/>
      <c r="B37" s="15"/>
      <c r="C37" s="18"/>
      <c r="D37" s="16"/>
      <c r="E37" s="16"/>
      <c r="F37" s="16"/>
      <c r="G37" s="16"/>
      <c r="H37" s="16"/>
      <c r="I37" s="16"/>
      <c r="J37" s="16"/>
    </row>
    <row r="38" spans="1:10">
      <c r="A38" s="4"/>
      <c r="B38" s="15"/>
      <c r="C38" s="18"/>
      <c r="D38" s="16"/>
      <c r="E38" s="16"/>
      <c r="F38" s="16"/>
      <c r="G38" s="16"/>
      <c r="H38" s="16"/>
      <c r="I38" s="16"/>
      <c r="J38" s="16"/>
    </row>
    <row r="39" spans="1:10">
      <c r="A39" s="4"/>
      <c r="B39" s="15"/>
      <c r="C39" s="17"/>
      <c r="D39" s="16"/>
      <c r="E39" s="16"/>
      <c r="F39" s="16"/>
      <c r="G39" s="16"/>
      <c r="H39" s="16"/>
      <c r="I39" s="16"/>
      <c r="J39" s="16"/>
    </row>
    <row r="40" spans="1:10">
      <c r="A40" s="4"/>
      <c r="B40" s="15"/>
      <c r="C40" s="18"/>
      <c r="D40" s="16"/>
      <c r="E40" s="16"/>
      <c r="F40" s="16"/>
      <c r="G40" s="16"/>
      <c r="H40" s="16"/>
      <c r="I40" s="16"/>
      <c r="J40" s="16"/>
    </row>
    <row r="41" spans="1:10">
      <c r="A41" s="4"/>
      <c r="B41" s="15"/>
      <c r="C41" s="17"/>
      <c r="D41" s="16"/>
      <c r="E41" s="16"/>
      <c r="F41" s="16"/>
      <c r="G41" s="16"/>
      <c r="H41" s="16"/>
      <c r="I41" s="16"/>
      <c r="J41" s="16"/>
    </row>
    <row r="42" spans="1:10">
      <c r="A42" s="4"/>
      <c r="B42" s="15"/>
      <c r="C42" s="17"/>
      <c r="D42" s="16"/>
      <c r="E42" s="16"/>
      <c r="F42" s="16"/>
      <c r="G42" s="16"/>
      <c r="H42" s="16"/>
      <c r="I42" s="16"/>
      <c r="J42" s="16"/>
    </row>
    <row r="43" spans="1:10">
      <c r="A43" s="4"/>
      <c r="B43" s="15"/>
      <c r="C43" s="17"/>
      <c r="D43" s="16"/>
      <c r="E43" s="16"/>
      <c r="F43" s="16"/>
      <c r="G43" s="16"/>
      <c r="H43" s="16"/>
      <c r="I43" s="16"/>
      <c r="J43" s="16"/>
    </row>
    <row r="44" spans="1:10">
      <c r="A44" s="4"/>
      <c r="B44" s="15"/>
      <c r="C44" s="17"/>
      <c r="D44" s="16"/>
      <c r="E44" s="16"/>
      <c r="F44" s="16"/>
      <c r="G44" s="16"/>
      <c r="H44" s="16"/>
      <c r="I44" s="16"/>
      <c r="J44" s="16"/>
    </row>
    <row r="45" spans="1:10">
      <c r="A45" s="4"/>
      <c r="B45" s="15"/>
      <c r="C45" s="17"/>
      <c r="D45" s="16"/>
      <c r="E45" s="16"/>
      <c r="F45" s="16"/>
      <c r="G45" s="16"/>
      <c r="H45" s="16"/>
      <c r="I45" s="16"/>
      <c r="J45" s="16"/>
    </row>
    <row r="46" spans="1:10">
      <c r="A46" s="4"/>
      <c r="B46" s="15"/>
      <c r="C46" s="17"/>
      <c r="D46" s="16"/>
      <c r="E46" s="16"/>
      <c r="F46" s="16"/>
      <c r="G46" s="16"/>
      <c r="H46" s="16"/>
      <c r="I46" s="16"/>
      <c r="J46" s="16"/>
    </row>
    <row r="47" spans="1:10">
      <c r="A47" s="4"/>
      <c r="B47" s="15"/>
      <c r="C47" s="17"/>
      <c r="D47" s="16"/>
      <c r="E47" s="16"/>
      <c r="F47" s="16"/>
      <c r="G47" s="16"/>
      <c r="H47" s="16"/>
      <c r="I47" s="16"/>
      <c r="J47" s="16"/>
    </row>
    <row r="48" spans="1:10">
      <c r="A48" s="4"/>
      <c r="B48" s="15"/>
      <c r="C48" s="17"/>
      <c r="D48" s="16"/>
      <c r="E48" s="16"/>
      <c r="F48" s="16"/>
      <c r="G48" s="16"/>
      <c r="H48" s="16"/>
      <c r="I48" s="16"/>
      <c r="J48" s="16"/>
    </row>
    <row r="49" spans="1:10">
      <c r="A49" s="4"/>
      <c r="B49" s="15"/>
      <c r="C49" s="17"/>
      <c r="D49" s="16"/>
      <c r="E49" s="16"/>
      <c r="F49" s="16"/>
      <c r="G49" s="16"/>
      <c r="H49" s="16"/>
      <c r="I49" s="16"/>
      <c r="J49" s="16"/>
    </row>
    <row r="50" spans="1:10">
      <c r="A50" s="4"/>
      <c r="B50" s="15"/>
      <c r="C50" s="17"/>
      <c r="D50" s="16"/>
      <c r="E50" s="16"/>
      <c r="F50" s="16"/>
      <c r="G50" s="16"/>
      <c r="H50" s="16"/>
      <c r="I50" s="16"/>
      <c r="J50" s="16"/>
    </row>
    <row r="51" spans="1:10">
      <c r="A51" s="4"/>
      <c r="B51" s="15"/>
      <c r="C51" s="17"/>
      <c r="D51" s="16"/>
      <c r="E51" s="16"/>
      <c r="F51" s="16"/>
      <c r="G51" s="16"/>
      <c r="H51" s="16"/>
      <c r="I51" s="16"/>
      <c r="J51" s="16"/>
    </row>
    <row r="52" spans="1:10">
      <c r="A52" s="4"/>
      <c r="B52" s="15"/>
      <c r="C52" s="17"/>
      <c r="D52" s="16"/>
      <c r="E52" s="16"/>
      <c r="F52" s="16"/>
      <c r="G52" s="16"/>
      <c r="H52" s="16"/>
      <c r="I52" s="16"/>
      <c r="J52" s="16"/>
    </row>
    <row r="53" spans="1:10">
      <c r="A53" s="4"/>
      <c r="B53" s="15"/>
      <c r="C53" s="18"/>
      <c r="D53" s="16"/>
      <c r="E53" s="16"/>
      <c r="F53" s="16"/>
      <c r="G53" s="16"/>
      <c r="H53" s="16"/>
      <c r="I53" s="16"/>
      <c r="J53" s="16"/>
    </row>
    <row r="54" spans="1:10">
      <c r="A54" s="4"/>
      <c r="B54" s="15"/>
      <c r="C54" s="17"/>
      <c r="D54" s="3"/>
      <c r="E54" s="3"/>
      <c r="F54" s="16"/>
      <c r="G54" s="16"/>
      <c r="H54" s="16"/>
      <c r="I54" s="16"/>
      <c r="J54" s="16"/>
    </row>
    <row r="55" spans="1:10">
      <c r="A55" s="4"/>
      <c r="B55" s="15"/>
      <c r="C55" s="17"/>
      <c r="D55" s="3"/>
      <c r="E55" s="3"/>
      <c r="F55" s="16"/>
      <c r="G55" s="16"/>
      <c r="H55" s="16"/>
      <c r="I55" s="16"/>
      <c r="J55" s="16"/>
    </row>
    <row r="56" spans="1:10">
      <c r="A56" s="4"/>
      <c r="B56" s="15"/>
      <c r="C56" s="17"/>
      <c r="D56" s="3"/>
      <c r="E56" s="3"/>
      <c r="F56" s="16"/>
      <c r="G56" s="16"/>
      <c r="H56" s="16"/>
      <c r="I56" s="16"/>
      <c r="J56" s="16"/>
    </row>
    <row r="57" spans="1:10">
      <c r="A57" s="4"/>
      <c r="B57" s="15"/>
      <c r="C57" s="17"/>
      <c r="D57" s="3"/>
      <c r="E57" s="3"/>
      <c r="F57" s="16"/>
      <c r="G57" s="16"/>
      <c r="H57" s="16"/>
      <c r="I57" s="16"/>
      <c r="J57" s="16"/>
    </row>
    <row r="58" spans="1:10">
      <c r="A58" s="4"/>
      <c r="B58" s="15"/>
      <c r="C58" s="17"/>
      <c r="D58" s="3"/>
      <c r="E58" s="3"/>
      <c r="F58" s="16"/>
      <c r="G58" s="16"/>
      <c r="H58" s="16"/>
      <c r="I58" s="16"/>
      <c r="J58" s="16"/>
    </row>
    <row r="59" spans="1:10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sortState ref="A6:J105">
    <sortCondition ref="C6:C105"/>
  </sortState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5"/>
  <sheetViews>
    <sheetView topLeftCell="F13" workbookViewId="0">
      <selection activeCell="L16" sqref="L16"/>
    </sheetView>
  </sheetViews>
  <sheetFormatPr defaultRowHeight="15"/>
  <cols>
    <col min="2" max="2" width="18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20.45" customHeight="1">
      <c r="A2" s="28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ht="22.9" customHeight="1">
      <c r="A3" s="27" t="s">
        <v>128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>
      <c r="A4" s="29" t="s">
        <v>40</v>
      </c>
      <c r="B4" s="29"/>
      <c r="C4" s="29"/>
      <c r="D4" s="29"/>
      <c r="E4" s="29" t="s">
        <v>35</v>
      </c>
      <c r="F4" s="29"/>
      <c r="G4" s="29"/>
      <c r="H4" s="29"/>
      <c r="I4" s="29"/>
      <c r="J4" s="29"/>
      <c r="L4" s="1"/>
      <c r="M4" s="29" t="s">
        <v>11</v>
      </c>
      <c r="N4" s="29"/>
      <c r="O4" s="29"/>
    </row>
    <row r="5" spans="1:16" ht="45">
      <c r="A5" s="1" t="s">
        <v>2</v>
      </c>
      <c r="B5" s="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19" t="s">
        <v>36</v>
      </c>
    </row>
    <row r="6" spans="1:16" ht="36">
      <c r="A6" s="4">
        <v>1</v>
      </c>
      <c r="B6" s="24" t="s">
        <v>69</v>
      </c>
      <c r="C6" s="17" t="s">
        <v>70</v>
      </c>
      <c r="D6" s="16">
        <v>7.27</v>
      </c>
      <c r="E6" s="16">
        <v>7</v>
      </c>
      <c r="F6" s="16">
        <v>6.92</v>
      </c>
      <c r="G6" s="16">
        <v>8.3800000000000008</v>
      </c>
      <c r="H6" s="16">
        <v>8.75</v>
      </c>
      <c r="I6" s="16">
        <v>8.75</v>
      </c>
      <c r="J6" s="16">
        <v>7.87</v>
      </c>
      <c r="L6" s="6">
        <v>1</v>
      </c>
      <c r="M6" s="4">
        <f>COUNTIFS($D$6:$D$105, "&lt;10.01", $D$6:$D$105, "&gt;7.99")</f>
        <v>5</v>
      </c>
      <c r="N6" s="9">
        <f>COUNTIFS($D$6:$D$105, "&lt;8.0", $D$6:$D$105, "&gt;5.99")</f>
        <v>14</v>
      </c>
      <c r="O6" s="4">
        <f>SUM(COUNTIFS($D$6:$D$105, {"&lt;6","GPW"}))</f>
        <v>1</v>
      </c>
      <c r="P6" s="1">
        <f>M6+N6+O6</f>
        <v>20</v>
      </c>
    </row>
    <row r="7" spans="1:16" ht="36">
      <c r="A7" s="4">
        <v>2</v>
      </c>
      <c r="B7" s="24" t="s">
        <v>71</v>
      </c>
      <c r="C7" s="17" t="s">
        <v>72</v>
      </c>
      <c r="D7" s="16">
        <v>7.55</v>
      </c>
      <c r="E7" s="16">
        <v>8.6999999999999993</v>
      </c>
      <c r="F7" s="16">
        <v>8.5399999999999991</v>
      </c>
      <c r="G7" s="16">
        <v>9.23</v>
      </c>
      <c r="H7" s="16">
        <v>9</v>
      </c>
      <c r="I7" s="16">
        <v>9.76</v>
      </c>
      <c r="J7" s="16">
        <v>8.82</v>
      </c>
      <c r="L7" s="7">
        <v>2</v>
      </c>
      <c r="M7" s="9">
        <f>COUNTIFS($E$6:$E$105, "&lt;10.01", $E$6:$E$105, "&gt;7.99")</f>
        <v>7</v>
      </c>
      <c r="N7" s="4">
        <f>COUNTIFS($E$6:$E$105, "&lt;8.0", $E$6:$E$105, "&gt;5.99")</f>
        <v>7</v>
      </c>
      <c r="O7" s="4">
        <f>SUM(COUNTIFS($E$6:$E$105, {"&lt;6","GPW"}))</f>
        <v>6</v>
      </c>
      <c r="P7" s="1">
        <f t="shared" ref="P7:P12" si="0">M7+N7+O7</f>
        <v>20</v>
      </c>
    </row>
    <row r="8" spans="1:16" ht="36">
      <c r="A8" s="4">
        <v>3</v>
      </c>
      <c r="B8" s="24" t="s">
        <v>73</v>
      </c>
      <c r="C8" s="17" t="s">
        <v>74</v>
      </c>
      <c r="D8" s="16">
        <v>6.45</v>
      </c>
      <c r="E8" s="16">
        <v>6.3</v>
      </c>
      <c r="F8" s="16">
        <v>6.69</v>
      </c>
      <c r="G8" s="16">
        <v>7.46</v>
      </c>
      <c r="H8" s="16">
        <v>8</v>
      </c>
      <c r="I8" s="16">
        <v>8</v>
      </c>
      <c r="J8" s="16">
        <v>7.18</v>
      </c>
      <c r="L8" s="7">
        <v>3</v>
      </c>
      <c r="M8" s="4">
        <f>COUNTIFS($F$6:$F$105, "&lt;10.01", $F$6:$F$105, "&gt;7.99")</f>
        <v>6</v>
      </c>
      <c r="N8" s="4">
        <f>COUNTIFS($F$6:$F$105, "&lt;8.0", $F$6:$F$105, "&gt;5.99")</f>
        <v>13</v>
      </c>
      <c r="O8" s="4">
        <f>SUM(COUNTIFS($F$6:$F$105, {"&lt;6","GPW"}))</f>
        <v>1</v>
      </c>
      <c r="P8" s="1">
        <f t="shared" si="0"/>
        <v>20</v>
      </c>
    </row>
    <row r="9" spans="1:16" ht="36">
      <c r="A9" s="4">
        <v>4</v>
      </c>
      <c r="B9" s="24" t="s">
        <v>75</v>
      </c>
      <c r="C9" s="17" t="s">
        <v>76</v>
      </c>
      <c r="D9" s="16">
        <v>8.91</v>
      </c>
      <c r="E9" s="16">
        <v>5.6</v>
      </c>
      <c r="F9" s="16">
        <v>6.92</v>
      </c>
      <c r="G9" s="16">
        <v>7.46</v>
      </c>
      <c r="H9" s="16">
        <v>7.6</v>
      </c>
      <c r="I9" s="16">
        <v>8.25</v>
      </c>
      <c r="J9" s="16">
        <v>7</v>
      </c>
      <c r="L9" s="7">
        <v>4</v>
      </c>
      <c r="M9" s="4">
        <f>COUNTIFS($G$6:$G$105, "&lt;10.01", $G$6:$G$105, "&gt;7.99")</f>
        <v>13</v>
      </c>
      <c r="N9" s="4">
        <f>COUNTIFS($G$6:$G$105, "&lt;8.0", $G$6:$G$105, "&gt;5.99")</f>
        <v>6</v>
      </c>
      <c r="O9" s="4">
        <f>SUM(COUNTIFS($G$6:$G$105, {"&lt;6","GPW"}))</f>
        <v>1</v>
      </c>
      <c r="P9" s="1">
        <f t="shared" si="0"/>
        <v>20</v>
      </c>
    </row>
    <row r="10" spans="1:16" ht="36">
      <c r="A10" s="4">
        <v>5</v>
      </c>
      <c r="B10" s="24" t="s">
        <v>77</v>
      </c>
      <c r="C10" s="17" t="s">
        <v>78</v>
      </c>
      <c r="D10" s="16">
        <v>7.27</v>
      </c>
      <c r="E10" s="16">
        <v>7.5</v>
      </c>
      <c r="F10" s="16">
        <v>8.3800000000000008</v>
      </c>
      <c r="G10" s="16">
        <v>9</v>
      </c>
      <c r="H10" s="16">
        <v>9.5</v>
      </c>
      <c r="I10" s="16">
        <v>9.75</v>
      </c>
      <c r="J10" s="16">
        <v>8.6199999999999992</v>
      </c>
      <c r="L10" s="7">
        <v>5</v>
      </c>
      <c r="M10" s="4">
        <f>COUNTIFS($H$6:$H$105, "&lt;10.01", $H$6:$H$105, "&gt;7.99")</f>
        <v>16</v>
      </c>
      <c r="N10" s="4">
        <f>COUNTIFS($H$6:$H$105, "&lt;8.00", $H$6:$H$105, "&gt;5.99")</f>
        <v>4</v>
      </c>
      <c r="O10" s="4">
        <f>SUM(COUNTIFS($H$6:$H$105, {"&lt;6","GPW"}))</f>
        <v>0</v>
      </c>
      <c r="P10" s="1">
        <f t="shared" si="0"/>
        <v>20</v>
      </c>
    </row>
    <row r="11" spans="1:16" ht="36">
      <c r="A11" s="4">
        <v>6</v>
      </c>
      <c r="B11" s="24" t="s">
        <v>79</v>
      </c>
      <c r="C11" s="17" t="s">
        <v>80</v>
      </c>
      <c r="D11" s="16">
        <v>6.18</v>
      </c>
      <c r="E11" s="16">
        <v>6</v>
      </c>
      <c r="F11" s="16">
        <v>6.23</v>
      </c>
      <c r="G11" s="16">
        <v>7.62</v>
      </c>
      <c r="H11" s="16">
        <v>8.25</v>
      </c>
      <c r="I11" s="16">
        <v>8</v>
      </c>
      <c r="J11" s="16">
        <v>7.08</v>
      </c>
      <c r="L11" s="7">
        <v>6</v>
      </c>
      <c r="M11" s="4">
        <f>COUNTIFS($I$6:$I$105, "&lt;10.01", $I$6:$I$105, "&gt;7.99")</f>
        <v>20</v>
      </c>
      <c r="N11" s="4">
        <f>COUNTIFS($I$6:$I$105, "&lt;8.00", $I$6:$I$105, "&gt;5.99")</f>
        <v>0</v>
      </c>
      <c r="O11" s="4">
        <f>SUM(COUNTIFS($I$6:$I$105, {"&lt;6","GPW"}))</f>
        <v>0</v>
      </c>
      <c r="P11" s="1">
        <f t="shared" si="0"/>
        <v>20</v>
      </c>
    </row>
    <row r="12" spans="1:16" ht="36">
      <c r="A12" s="4">
        <v>7</v>
      </c>
      <c r="B12" s="24" t="s">
        <v>81</v>
      </c>
      <c r="C12" s="17" t="s">
        <v>82</v>
      </c>
      <c r="D12" s="16">
        <v>5.91</v>
      </c>
      <c r="E12" s="16">
        <v>5.7</v>
      </c>
      <c r="F12" s="16">
        <v>5.77</v>
      </c>
      <c r="G12" s="16">
        <v>7.15</v>
      </c>
      <c r="H12" s="16">
        <v>7.5</v>
      </c>
      <c r="I12" s="16">
        <v>8.75</v>
      </c>
      <c r="J12" s="16">
        <v>6.83</v>
      </c>
      <c r="L12" s="8" t="s">
        <v>10</v>
      </c>
      <c r="M12" s="1">
        <f>COUNTIFS($J$6:$J$105, "&lt;10.01", $J$6:$J$105, "&gt;7.99")</f>
        <v>8</v>
      </c>
      <c r="N12" s="1">
        <f>COUNTIFS($J$6:$J$105, "&lt;8.0", $J$6:$J$105, "&gt;5.99")</f>
        <v>11</v>
      </c>
      <c r="O12" s="1">
        <f>SUM(COUNTIFS($J$6:$J$105, {"&lt;6","GPW"}))</f>
        <v>1</v>
      </c>
      <c r="P12" s="1">
        <f t="shared" si="0"/>
        <v>20</v>
      </c>
    </row>
    <row r="13" spans="1:16" ht="36">
      <c r="A13" s="4">
        <v>8</v>
      </c>
      <c r="B13" s="24" t="s">
        <v>83</v>
      </c>
      <c r="C13" s="17" t="s">
        <v>84</v>
      </c>
      <c r="D13" s="16">
        <v>6.18</v>
      </c>
      <c r="E13" s="16">
        <v>5.9</v>
      </c>
      <c r="F13" s="16">
        <v>6.69</v>
      </c>
      <c r="G13" s="16">
        <v>7.46</v>
      </c>
      <c r="H13" s="16">
        <v>7.75</v>
      </c>
      <c r="I13" s="16">
        <v>8</v>
      </c>
      <c r="J13" s="16">
        <v>7.4</v>
      </c>
    </row>
    <row r="14" spans="1:16" ht="36">
      <c r="A14" s="4">
        <v>9</v>
      </c>
      <c r="B14" s="24" t="s">
        <v>85</v>
      </c>
      <c r="C14" s="17" t="s">
        <v>86</v>
      </c>
      <c r="D14" s="16">
        <v>8.64</v>
      </c>
      <c r="E14" s="16">
        <v>8.4</v>
      </c>
      <c r="F14" s="16">
        <v>8.5399999999999991</v>
      </c>
      <c r="G14" s="16">
        <v>9.69</v>
      </c>
      <c r="H14" s="16">
        <v>8.75</v>
      </c>
      <c r="I14" s="16">
        <v>10</v>
      </c>
      <c r="J14" s="16">
        <v>9.0299999999999994</v>
      </c>
    </row>
    <row r="15" spans="1:16" ht="36">
      <c r="A15" s="4">
        <v>10</v>
      </c>
      <c r="B15" s="24" t="s">
        <v>87</v>
      </c>
      <c r="C15" s="17" t="s">
        <v>88</v>
      </c>
      <c r="D15" s="16">
        <v>6.73</v>
      </c>
      <c r="E15" s="16">
        <v>6</v>
      </c>
      <c r="F15" s="16">
        <v>7.38</v>
      </c>
      <c r="G15" s="16">
        <v>7.92</v>
      </c>
      <c r="H15" s="16">
        <v>8.75</v>
      </c>
      <c r="I15" s="16">
        <v>9.26</v>
      </c>
      <c r="J15" s="16">
        <v>7.73</v>
      </c>
    </row>
    <row r="16" spans="1:16" ht="36">
      <c r="A16" s="4">
        <v>11</v>
      </c>
      <c r="B16" s="24" t="s">
        <v>89</v>
      </c>
      <c r="C16" s="17" t="s">
        <v>90</v>
      </c>
      <c r="D16" s="16">
        <v>8.36</v>
      </c>
      <c r="E16" s="16">
        <v>8.1</v>
      </c>
      <c r="F16" s="16">
        <v>8.31</v>
      </c>
      <c r="G16" s="16">
        <v>9.31</v>
      </c>
      <c r="H16" s="16">
        <v>9</v>
      </c>
      <c r="I16" s="16">
        <v>9.5</v>
      </c>
      <c r="J16" s="16">
        <v>8.7899999999999991</v>
      </c>
    </row>
    <row r="17" spans="1:19" ht="75">
      <c r="A17" s="4">
        <v>12</v>
      </c>
      <c r="B17" s="24" t="s">
        <v>91</v>
      </c>
      <c r="C17" s="17" t="s">
        <v>92</v>
      </c>
      <c r="D17" s="16">
        <v>8.09</v>
      </c>
      <c r="E17" s="16">
        <v>9</v>
      </c>
      <c r="F17" s="16">
        <v>9</v>
      </c>
      <c r="G17" s="16">
        <v>9.69</v>
      </c>
      <c r="H17" s="16">
        <v>8.75</v>
      </c>
      <c r="I17" s="16">
        <v>10</v>
      </c>
      <c r="J17" s="16">
        <v>9.11</v>
      </c>
      <c r="L17" s="10" t="s">
        <v>179</v>
      </c>
      <c r="M17" s="25" t="s">
        <v>16</v>
      </c>
      <c r="N17" s="25"/>
      <c r="O17" s="25"/>
      <c r="P17" s="25"/>
      <c r="Q17" s="25"/>
      <c r="R17" s="25"/>
      <c r="S17" s="2" t="s">
        <v>17</v>
      </c>
    </row>
    <row r="18" spans="1:19" ht="36">
      <c r="A18" s="4">
        <v>13</v>
      </c>
      <c r="B18" s="24" t="s">
        <v>93</v>
      </c>
      <c r="C18" s="17" t="s">
        <v>94</v>
      </c>
      <c r="D18" s="16">
        <v>7.27</v>
      </c>
      <c r="E18" s="16">
        <v>5.9</v>
      </c>
      <c r="F18" s="16">
        <v>6.54</v>
      </c>
      <c r="G18" s="16">
        <v>8.23</v>
      </c>
      <c r="H18" s="16">
        <v>8.25</v>
      </c>
      <c r="I18" s="16">
        <v>9.25</v>
      </c>
      <c r="J18" s="16">
        <v>7.62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ht="36">
      <c r="A19" s="4">
        <v>14</v>
      </c>
      <c r="B19" s="24" t="s">
        <v>95</v>
      </c>
      <c r="C19" s="17" t="s">
        <v>96</v>
      </c>
      <c r="D19" s="16">
        <v>7.82</v>
      </c>
      <c r="E19" s="16">
        <v>8.1</v>
      </c>
      <c r="F19" s="16">
        <v>7.15</v>
      </c>
      <c r="G19" s="16">
        <v>9</v>
      </c>
      <c r="H19" s="16">
        <v>8.25</v>
      </c>
      <c r="I19" s="16">
        <v>9.25</v>
      </c>
      <c r="J19" s="16">
        <v>8.27</v>
      </c>
      <c r="L19" s="1" t="s">
        <v>19</v>
      </c>
      <c r="M19" s="14" t="s">
        <v>141</v>
      </c>
      <c r="N19" s="14" t="s">
        <v>142</v>
      </c>
      <c r="O19" s="14" t="s">
        <v>143</v>
      </c>
      <c r="P19" s="14" t="s">
        <v>144</v>
      </c>
      <c r="Q19" s="14" t="s">
        <v>145</v>
      </c>
      <c r="R19" s="14" t="s">
        <v>146</v>
      </c>
      <c r="S19" s="14" t="s">
        <v>147</v>
      </c>
    </row>
    <row r="20" spans="1:19" ht="36">
      <c r="A20" s="4">
        <v>15</v>
      </c>
      <c r="B20" s="24" t="s">
        <v>97</v>
      </c>
      <c r="C20" s="17" t="s">
        <v>98</v>
      </c>
      <c r="D20" s="16">
        <v>7.55</v>
      </c>
      <c r="E20" s="16">
        <v>5.9</v>
      </c>
      <c r="F20" s="16">
        <v>6.38</v>
      </c>
      <c r="G20" s="16">
        <v>8.15</v>
      </c>
      <c r="H20" s="16">
        <v>7.5</v>
      </c>
      <c r="I20" s="16">
        <v>8</v>
      </c>
      <c r="J20" s="16">
        <v>7.28</v>
      </c>
      <c r="L20" s="11" t="s">
        <v>20</v>
      </c>
      <c r="M20" s="20">
        <f>P6</f>
        <v>20</v>
      </c>
      <c r="N20" s="20">
        <f>P7</f>
        <v>20</v>
      </c>
      <c r="O20" s="20">
        <f>P8</f>
        <v>20</v>
      </c>
      <c r="P20" s="20">
        <f>P9</f>
        <v>20</v>
      </c>
      <c r="Q20" s="20">
        <f>P10</f>
        <v>20</v>
      </c>
      <c r="R20" s="20">
        <f>P11</f>
        <v>20</v>
      </c>
      <c r="S20" s="21">
        <f>P12</f>
        <v>20</v>
      </c>
    </row>
    <row r="21" spans="1:19" ht="36">
      <c r="A21" s="4">
        <v>16</v>
      </c>
      <c r="B21" s="24" t="s">
        <v>99</v>
      </c>
      <c r="C21" s="17" t="s">
        <v>100</v>
      </c>
      <c r="D21" s="16">
        <v>8.64</v>
      </c>
      <c r="E21" s="16">
        <v>8.9</v>
      </c>
      <c r="F21" s="16">
        <v>9.23</v>
      </c>
      <c r="G21" s="16">
        <v>10</v>
      </c>
      <c r="H21" s="16">
        <v>9.25</v>
      </c>
      <c r="I21" s="16">
        <v>10</v>
      </c>
      <c r="J21" s="16">
        <v>9.3699999999999992</v>
      </c>
      <c r="L21" s="11" t="s">
        <v>21</v>
      </c>
      <c r="M21" s="1">
        <f>M6+N6</f>
        <v>19</v>
      </c>
      <c r="N21" s="1">
        <f>M7+N7</f>
        <v>14</v>
      </c>
      <c r="O21" s="1">
        <f>M8+N8</f>
        <v>19</v>
      </c>
      <c r="P21" s="1">
        <f>M9+N9</f>
        <v>19</v>
      </c>
      <c r="Q21" s="1">
        <f>M10+N10</f>
        <v>20</v>
      </c>
      <c r="R21" s="1">
        <f>M11+N11</f>
        <v>20</v>
      </c>
      <c r="S21" s="1">
        <f>M12+N12</f>
        <v>19</v>
      </c>
    </row>
    <row r="22" spans="1:19" ht="36">
      <c r="A22" s="4">
        <v>17</v>
      </c>
      <c r="B22" s="24" t="s">
        <v>101</v>
      </c>
      <c r="C22" s="17" t="s">
        <v>102</v>
      </c>
      <c r="D22" s="16">
        <v>6.18</v>
      </c>
      <c r="E22" s="16" t="s">
        <v>103</v>
      </c>
      <c r="F22" s="16">
        <v>7.46</v>
      </c>
      <c r="G22" s="16" t="s">
        <v>103</v>
      </c>
      <c r="H22" s="16">
        <v>8.25</v>
      </c>
      <c r="I22" s="16">
        <v>8.5</v>
      </c>
      <c r="J22" s="16" t="s">
        <v>103</v>
      </c>
      <c r="L22" s="12" t="s">
        <v>22</v>
      </c>
      <c r="M22" s="8">
        <f>M21/M20*100</f>
        <v>95</v>
      </c>
      <c r="N22" s="8">
        <f>N21/N20*100</f>
        <v>70</v>
      </c>
      <c r="O22" s="8">
        <f t="shared" ref="O22:S22" si="1">O21/O20*100</f>
        <v>95</v>
      </c>
      <c r="P22" s="8">
        <f t="shared" si="1"/>
        <v>95</v>
      </c>
      <c r="Q22" s="8">
        <f t="shared" si="1"/>
        <v>100</v>
      </c>
      <c r="R22" s="8">
        <f t="shared" si="1"/>
        <v>100</v>
      </c>
      <c r="S22" s="8">
        <f t="shared" si="1"/>
        <v>95</v>
      </c>
    </row>
    <row r="23" spans="1:19" ht="36">
      <c r="A23" s="4">
        <v>18</v>
      </c>
      <c r="B23" s="24" t="s">
        <v>104</v>
      </c>
      <c r="C23" s="17" t="s">
        <v>105</v>
      </c>
      <c r="D23" s="16">
        <v>7</v>
      </c>
      <c r="E23" s="16">
        <v>6.2</v>
      </c>
      <c r="F23" s="16">
        <v>6.77</v>
      </c>
      <c r="G23" s="16">
        <v>8.15</v>
      </c>
      <c r="H23" s="16">
        <v>8.25</v>
      </c>
      <c r="I23" s="16">
        <v>8.5</v>
      </c>
      <c r="J23" s="16">
        <v>7.52</v>
      </c>
      <c r="L23" s="13" t="s">
        <v>23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2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ht="36">
      <c r="A24" s="4">
        <v>19</v>
      </c>
      <c r="B24" s="24" t="s">
        <v>106</v>
      </c>
      <c r="C24" s="17" t="s">
        <v>107</v>
      </c>
      <c r="D24" s="16">
        <v>7.27</v>
      </c>
      <c r="E24" s="16">
        <v>7.2</v>
      </c>
      <c r="F24" s="16">
        <v>7.08</v>
      </c>
      <c r="G24" s="16">
        <v>8.15</v>
      </c>
      <c r="H24" s="16">
        <v>8</v>
      </c>
      <c r="I24" s="16">
        <v>8.5</v>
      </c>
      <c r="J24" s="16">
        <v>7.72</v>
      </c>
    </row>
    <row r="25" spans="1:19" ht="61.9" customHeight="1">
      <c r="A25" s="4">
        <v>20</v>
      </c>
      <c r="B25" s="24" t="s">
        <v>108</v>
      </c>
      <c r="C25" s="17" t="s">
        <v>109</v>
      </c>
      <c r="D25" s="16">
        <v>7</v>
      </c>
      <c r="E25" s="16">
        <v>8.1</v>
      </c>
      <c r="F25" s="16">
        <v>7.77</v>
      </c>
      <c r="G25" s="16">
        <v>9.23</v>
      </c>
      <c r="H25" s="16">
        <v>8.75</v>
      </c>
      <c r="I25" s="16">
        <v>9.25</v>
      </c>
      <c r="J25" s="16">
        <v>8.3800000000000008</v>
      </c>
      <c r="L25" s="26" t="s">
        <v>140</v>
      </c>
      <c r="M25" s="26"/>
      <c r="N25" s="26"/>
      <c r="O25" s="26"/>
      <c r="P25" s="26"/>
      <c r="Q25" s="26"/>
      <c r="R25" s="26"/>
      <c r="S25" s="26"/>
    </row>
    <row r="26" spans="1:19">
      <c r="A26" s="4"/>
      <c r="B26" s="15"/>
      <c r="C26" s="17"/>
      <c r="D26" s="16"/>
      <c r="E26" s="16"/>
      <c r="F26" s="16"/>
      <c r="G26" s="16"/>
      <c r="H26" s="16"/>
      <c r="I26" s="16"/>
      <c r="J26" s="16"/>
    </row>
    <row r="27" spans="1:19">
      <c r="A27" s="4"/>
      <c r="B27" s="15"/>
      <c r="C27" s="17"/>
      <c r="D27" s="16"/>
      <c r="E27" s="16"/>
      <c r="F27" s="16"/>
      <c r="G27" s="16"/>
      <c r="H27" s="16"/>
      <c r="I27" s="16"/>
      <c r="J27" s="16"/>
    </row>
    <row r="28" spans="1:19">
      <c r="A28" s="4"/>
      <c r="B28" s="15"/>
      <c r="C28" s="18"/>
      <c r="D28" s="16"/>
      <c r="E28" s="16"/>
      <c r="F28" s="16"/>
      <c r="G28" s="16"/>
      <c r="H28" s="16"/>
      <c r="I28" s="16"/>
      <c r="J28" s="16"/>
    </row>
    <row r="29" spans="1:19">
      <c r="A29" s="4"/>
      <c r="B29" s="15"/>
      <c r="C29" s="17"/>
      <c r="D29" s="16"/>
      <c r="E29" s="16"/>
      <c r="F29" s="16"/>
      <c r="G29" s="16"/>
      <c r="H29" s="16"/>
      <c r="I29" s="16"/>
      <c r="J29" s="16"/>
    </row>
    <row r="30" spans="1:19">
      <c r="A30" s="4"/>
      <c r="B30" s="15"/>
      <c r="C30" s="17"/>
      <c r="D30" s="16"/>
      <c r="E30" s="16"/>
      <c r="F30" s="16"/>
      <c r="G30" s="16"/>
      <c r="H30" s="16"/>
      <c r="I30" s="16"/>
      <c r="J30" s="16"/>
    </row>
    <row r="31" spans="1:19">
      <c r="A31" s="4"/>
      <c r="B31" s="15"/>
      <c r="C31" s="17"/>
      <c r="D31" s="16"/>
      <c r="E31" s="16"/>
      <c r="F31" s="16"/>
      <c r="G31" s="16"/>
      <c r="H31" s="16"/>
      <c r="I31" s="16"/>
      <c r="J31" s="16"/>
    </row>
    <row r="32" spans="1:19">
      <c r="A32" s="4"/>
      <c r="B32" s="15"/>
      <c r="C32" s="17"/>
      <c r="D32" s="16"/>
      <c r="E32" s="16"/>
      <c r="F32" s="16"/>
      <c r="G32" s="16"/>
      <c r="H32" s="16"/>
      <c r="I32" s="16"/>
      <c r="J32" s="16"/>
    </row>
    <row r="33" spans="1:10">
      <c r="A33" s="4"/>
      <c r="B33" s="15"/>
      <c r="C33" s="17"/>
      <c r="D33" s="16"/>
      <c r="E33" s="16"/>
      <c r="F33" s="16"/>
      <c r="G33" s="16"/>
      <c r="H33" s="16"/>
      <c r="I33" s="16"/>
      <c r="J33" s="16"/>
    </row>
    <row r="34" spans="1:10">
      <c r="A34" s="4"/>
      <c r="B34" s="15"/>
      <c r="C34" s="17"/>
      <c r="D34" s="16"/>
      <c r="E34" s="16"/>
      <c r="F34" s="16"/>
      <c r="G34" s="16"/>
      <c r="H34" s="16"/>
      <c r="I34" s="16"/>
      <c r="J34" s="16"/>
    </row>
    <row r="35" spans="1:10">
      <c r="A35" s="4"/>
      <c r="B35" s="15"/>
      <c r="C35" s="17"/>
      <c r="D35" s="16"/>
      <c r="E35" s="16"/>
      <c r="F35" s="16"/>
      <c r="G35" s="16"/>
      <c r="H35" s="16"/>
      <c r="I35" s="16"/>
      <c r="J35" s="16"/>
    </row>
    <row r="36" spans="1:10">
      <c r="A36" s="4"/>
      <c r="B36" s="15"/>
      <c r="C36" s="17"/>
      <c r="D36" s="16"/>
      <c r="E36" s="16"/>
      <c r="F36" s="16"/>
      <c r="G36" s="16"/>
      <c r="H36" s="16"/>
      <c r="I36" s="16"/>
      <c r="J36" s="16"/>
    </row>
    <row r="37" spans="1:10">
      <c r="A37" s="4"/>
      <c r="B37" s="15"/>
      <c r="C37" s="18"/>
      <c r="D37" s="16"/>
      <c r="E37" s="16"/>
      <c r="F37" s="16"/>
      <c r="G37" s="16"/>
      <c r="H37" s="16"/>
      <c r="I37" s="16"/>
      <c r="J37" s="16"/>
    </row>
    <row r="38" spans="1:10">
      <c r="A38" s="4"/>
      <c r="B38" s="15"/>
      <c r="C38" s="18"/>
      <c r="D38" s="16"/>
      <c r="E38" s="16"/>
      <c r="F38" s="16"/>
      <c r="G38" s="16"/>
      <c r="H38" s="16"/>
      <c r="I38" s="16"/>
      <c r="J38" s="16"/>
    </row>
    <row r="39" spans="1:10">
      <c r="A39" s="4"/>
      <c r="B39" s="15"/>
      <c r="C39" s="17"/>
      <c r="D39" s="16"/>
      <c r="E39" s="16"/>
      <c r="F39" s="16"/>
      <c r="G39" s="16"/>
      <c r="H39" s="16"/>
      <c r="I39" s="16"/>
      <c r="J39" s="16"/>
    </row>
    <row r="40" spans="1:10">
      <c r="A40" s="4"/>
      <c r="B40" s="15"/>
      <c r="C40" s="18"/>
      <c r="D40" s="16"/>
      <c r="E40" s="16"/>
      <c r="F40" s="16"/>
      <c r="G40" s="16"/>
      <c r="H40" s="16"/>
      <c r="I40" s="16"/>
      <c r="J40" s="16"/>
    </row>
    <row r="41" spans="1:10">
      <c r="A41" s="4"/>
      <c r="B41" s="15"/>
      <c r="C41" s="17"/>
      <c r="D41" s="16"/>
      <c r="E41" s="16"/>
      <c r="F41" s="16"/>
      <c r="G41" s="16"/>
      <c r="H41" s="16"/>
      <c r="I41" s="16"/>
      <c r="J41" s="16"/>
    </row>
    <row r="42" spans="1:10">
      <c r="A42" s="4"/>
      <c r="B42" s="15"/>
      <c r="C42" s="17"/>
      <c r="D42" s="16"/>
      <c r="E42" s="16"/>
      <c r="F42" s="16"/>
      <c r="G42" s="16"/>
      <c r="H42" s="16"/>
      <c r="I42" s="16"/>
      <c r="J42" s="16"/>
    </row>
    <row r="43" spans="1:10">
      <c r="A43" s="4"/>
      <c r="B43" s="15"/>
      <c r="C43" s="17"/>
      <c r="D43" s="16"/>
      <c r="E43" s="16"/>
      <c r="F43" s="16"/>
      <c r="G43" s="16"/>
      <c r="H43" s="16"/>
      <c r="I43" s="16"/>
      <c r="J43" s="16"/>
    </row>
    <row r="44" spans="1:10">
      <c r="A44" s="4"/>
      <c r="B44" s="15"/>
      <c r="C44" s="17"/>
      <c r="D44" s="16"/>
      <c r="E44" s="16"/>
      <c r="F44" s="16"/>
      <c r="G44" s="16"/>
      <c r="H44" s="16"/>
      <c r="I44" s="16"/>
      <c r="J44" s="16"/>
    </row>
    <row r="45" spans="1:10">
      <c r="A45" s="4"/>
      <c r="B45" s="15"/>
      <c r="C45" s="17"/>
      <c r="D45" s="16"/>
      <c r="E45" s="16"/>
      <c r="F45" s="16"/>
      <c r="G45" s="16"/>
      <c r="H45" s="16"/>
      <c r="I45" s="16"/>
      <c r="J45" s="16"/>
    </row>
    <row r="46" spans="1:10">
      <c r="A46" s="4"/>
      <c r="B46" s="15"/>
      <c r="C46" s="17"/>
      <c r="D46" s="16"/>
      <c r="E46" s="16"/>
      <c r="F46" s="16"/>
      <c r="G46" s="16"/>
      <c r="H46" s="16"/>
      <c r="I46" s="16"/>
      <c r="J46" s="16"/>
    </row>
    <row r="47" spans="1:10">
      <c r="A47" s="4"/>
      <c r="B47" s="15"/>
      <c r="C47" s="17"/>
      <c r="D47" s="16"/>
      <c r="E47" s="16"/>
      <c r="F47" s="16"/>
      <c r="G47" s="16"/>
      <c r="H47" s="16"/>
      <c r="I47" s="16"/>
      <c r="J47" s="16"/>
    </row>
    <row r="48" spans="1:10">
      <c r="A48" s="4"/>
      <c r="B48" s="15"/>
      <c r="C48" s="17"/>
      <c r="D48" s="16"/>
      <c r="E48" s="16"/>
      <c r="F48" s="16"/>
      <c r="G48" s="16"/>
      <c r="H48" s="16"/>
      <c r="I48" s="16"/>
      <c r="J48" s="16"/>
    </row>
    <row r="49" spans="1:10">
      <c r="A49" s="4"/>
      <c r="B49" s="15"/>
      <c r="C49" s="17"/>
      <c r="D49" s="16"/>
      <c r="E49" s="16"/>
      <c r="F49" s="16"/>
      <c r="G49" s="16"/>
      <c r="H49" s="16"/>
      <c r="I49" s="16"/>
      <c r="J49" s="16"/>
    </row>
    <row r="50" spans="1:10">
      <c r="A50" s="4"/>
      <c r="B50" s="15"/>
      <c r="C50" s="17"/>
      <c r="D50" s="16"/>
      <c r="E50" s="16"/>
      <c r="F50" s="16"/>
      <c r="G50" s="16"/>
      <c r="H50" s="16"/>
      <c r="I50" s="16"/>
      <c r="J50" s="16"/>
    </row>
    <row r="51" spans="1:10">
      <c r="A51" s="4"/>
      <c r="B51" s="15"/>
      <c r="C51" s="17"/>
      <c r="D51" s="16"/>
      <c r="E51" s="16"/>
      <c r="F51" s="16"/>
      <c r="G51" s="16"/>
      <c r="H51" s="16"/>
      <c r="I51" s="16"/>
      <c r="J51" s="16"/>
    </row>
    <row r="52" spans="1:10">
      <c r="A52" s="4"/>
      <c r="B52" s="15"/>
      <c r="C52" s="17"/>
      <c r="D52" s="16"/>
      <c r="E52" s="16"/>
      <c r="F52" s="16"/>
      <c r="G52" s="16"/>
      <c r="H52" s="16"/>
      <c r="I52" s="16"/>
      <c r="J52" s="16"/>
    </row>
    <row r="53" spans="1:10">
      <c r="A53" s="4"/>
      <c r="B53" s="15"/>
      <c r="C53" s="18"/>
      <c r="D53" s="16"/>
      <c r="E53" s="16"/>
      <c r="F53" s="16"/>
      <c r="G53" s="16"/>
      <c r="H53" s="16"/>
      <c r="I53" s="16"/>
      <c r="J53" s="16"/>
    </row>
    <row r="54" spans="1:10">
      <c r="A54" s="4"/>
      <c r="B54" s="15"/>
      <c r="C54" s="17"/>
      <c r="D54" s="3"/>
      <c r="E54" s="3"/>
      <c r="F54" s="16"/>
      <c r="G54" s="16"/>
      <c r="H54" s="16"/>
      <c r="I54" s="16"/>
      <c r="J54" s="16"/>
    </row>
    <row r="55" spans="1:10">
      <c r="A55" s="4"/>
      <c r="B55" s="15"/>
      <c r="C55" s="17"/>
      <c r="D55" s="3"/>
      <c r="E55" s="3"/>
      <c r="F55" s="16"/>
      <c r="G55" s="16"/>
      <c r="H55" s="16"/>
      <c r="I55" s="16"/>
      <c r="J55" s="16"/>
    </row>
    <row r="56" spans="1:10">
      <c r="A56" s="4"/>
      <c r="B56" s="15"/>
      <c r="C56" s="17"/>
      <c r="D56" s="3"/>
      <c r="E56" s="3"/>
      <c r="F56" s="16"/>
      <c r="G56" s="16"/>
      <c r="H56" s="16"/>
      <c r="I56" s="16"/>
      <c r="J56" s="16"/>
    </row>
    <row r="57" spans="1:10">
      <c r="A57" s="4"/>
      <c r="B57" s="15"/>
      <c r="C57" s="17"/>
      <c r="D57" s="3"/>
      <c r="E57" s="3"/>
      <c r="F57" s="16"/>
      <c r="G57" s="16"/>
      <c r="H57" s="16"/>
      <c r="I57" s="16"/>
      <c r="J57" s="16"/>
    </row>
    <row r="58" spans="1:10">
      <c r="A58" s="4"/>
      <c r="B58" s="15"/>
      <c r="C58" s="17"/>
      <c r="D58" s="3"/>
      <c r="E58" s="3"/>
      <c r="F58" s="16"/>
      <c r="G58" s="16"/>
      <c r="H58" s="16"/>
      <c r="I58" s="16"/>
      <c r="J58" s="16"/>
    </row>
    <row r="59" spans="1:10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5"/>
  <sheetViews>
    <sheetView workbookViewId="0">
      <selection activeCell="A3" sqref="A3:O3"/>
    </sheetView>
  </sheetViews>
  <sheetFormatPr defaultRowHeight="15"/>
  <cols>
    <col min="2" max="2" width="18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20.45" customHeight="1">
      <c r="A2" s="28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ht="22.9" customHeight="1">
      <c r="A3" s="27" t="s">
        <v>181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>
      <c r="A4" s="29" t="s">
        <v>40</v>
      </c>
      <c r="B4" s="29"/>
      <c r="C4" s="29"/>
      <c r="D4" s="29"/>
      <c r="E4" s="29" t="s">
        <v>35</v>
      </c>
      <c r="F4" s="29"/>
      <c r="G4" s="29"/>
      <c r="H4" s="29"/>
      <c r="I4" s="29"/>
      <c r="J4" s="29"/>
      <c r="L4" s="1"/>
      <c r="M4" s="29" t="s">
        <v>11</v>
      </c>
      <c r="N4" s="29"/>
      <c r="O4" s="29"/>
    </row>
    <row r="5" spans="1:16" ht="45">
      <c r="A5" s="1" t="s">
        <v>2</v>
      </c>
      <c r="B5" s="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19" t="s">
        <v>36</v>
      </c>
    </row>
    <row r="6" spans="1:16" ht="36">
      <c r="A6" s="4">
        <v>1</v>
      </c>
      <c r="B6" s="24" t="s">
        <v>110</v>
      </c>
      <c r="C6" s="17" t="s">
        <v>111</v>
      </c>
      <c r="D6" s="16">
        <v>8.09</v>
      </c>
      <c r="E6" s="16">
        <v>8.9</v>
      </c>
      <c r="F6" s="16">
        <v>8.3800000000000008</v>
      </c>
      <c r="G6" s="16">
        <v>9</v>
      </c>
      <c r="H6" s="16">
        <v>8.25</v>
      </c>
      <c r="I6" s="16">
        <v>9.25</v>
      </c>
      <c r="J6" s="16">
        <v>8.65</v>
      </c>
      <c r="L6" s="6">
        <v>1</v>
      </c>
      <c r="M6" s="4">
        <f>COUNTIFS($D$6:$D$105, "&lt;10.01", $D$6:$D$105, "&gt;7.99")</f>
        <v>3</v>
      </c>
      <c r="N6" s="9">
        <f>COUNTIFS($D$6:$D$105, "&lt;8.0", $D$6:$D$105, "&gt;5.99")</f>
        <v>11</v>
      </c>
      <c r="O6" s="4">
        <f>SUM(COUNTIFS($D$6:$D$105, {"&lt;6","GPW"}))</f>
        <v>0</v>
      </c>
      <c r="P6" s="1">
        <f>M6+N6+O6</f>
        <v>14</v>
      </c>
    </row>
    <row r="7" spans="1:16" ht="36">
      <c r="A7" s="4">
        <v>2</v>
      </c>
      <c r="B7" s="24" t="s">
        <v>112</v>
      </c>
      <c r="C7" s="17" t="s">
        <v>113</v>
      </c>
      <c r="D7" s="16">
        <v>8.64</v>
      </c>
      <c r="E7" s="16">
        <v>9.1999999999999993</v>
      </c>
      <c r="F7" s="16">
        <v>8.31</v>
      </c>
      <c r="G7" s="16">
        <v>8.77</v>
      </c>
      <c r="H7" s="16">
        <v>7.5</v>
      </c>
      <c r="I7" s="16">
        <v>7.25</v>
      </c>
      <c r="J7" s="16">
        <v>8.25</v>
      </c>
      <c r="L7" s="7">
        <v>2</v>
      </c>
      <c r="M7" s="9">
        <f>COUNTIFS($E$6:$E$105, "&lt;10.01", $E$6:$E$105, "&gt;7.99")</f>
        <v>14</v>
      </c>
      <c r="N7" s="4">
        <f>COUNTIFS($E$6:$E$105, "&lt;8.0", $E$6:$E$105, "&gt;5.99")</f>
        <v>0</v>
      </c>
      <c r="O7" s="4">
        <f>SUM(COUNTIFS($E$6:$E$105, {"&lt;6","GPW"}))</f>
        <v>0</v>
      </c>
      <c r="P7" s="1">
        <f t="shared" ref="P7:P12" si="0">M7+N7+O7</f>
        <v>14</v>
      </c>
    </row>
    <row r="8" spans="1:16" ht="36">
      <c r="A8" s="4">
        <v>3</v>
      </c>
      <c r="B8" s="24" t="s">
        <v>114</v>
      </c>
      <c r="C8" s="17" t="s">
        <v>115</v>
      </c>
      <c r="D8" s="16">
        <v>8.64</v>
      </c>
      <c r="E8" s="16">
        <v>9.3000000000000007</v>
      </c>
      <c r="F8" s="16">
        <v>9.31</v>
      </c>
      <c r="G8" s="16">
        <v>9.69</v>
      </c>
      <c r="H8" s="16">
        <v>10</v>
      </c>
      <c r="I8" s="16">
        <v>9.75</v>
      </c>
      <c r="J8" s="16">
        <v>9.4600000000000009</v>
      </c>
      <c r="L8" s="7">
        <v>3</v>
      </c>
      <c r="M8" s="4">
        <f>COUNTIFS($F$6:$F$105, "&lt;10.01", $F$6:$F$105, "&gt;7.99")</f>
        <v>14</v>
      </c>
      <c r="N8" s="4">
        <f>COUNTIFS($F$6:$F$105, "&lt;8.0", $F$6:$F$105, "&gt;5.99")</f>
        <v>0</v>
      </c>
      <c r="O8" s="4">
        <f>SUM(COUNTIFS($F$6:$F$105, {"&lt;6","GPW"}))</f>
        <v>0</v>
      </c>
      <c r="P8" s="1">
        <f t="shared" si="0"/>
        <v>14</v>
      </c>
    </row>
    <row r="9" spans="1:16" ht="36">
      <c r="A9" s="4">
        <v>4</v>
      </c>
      <c r="B9" s="24" t="s">
        <v>116</v>
      </c>
      <c r="C9" s="17" t="s">
        <v>117</v>
      </c>
      <c r="D9" s="16">
        <v>6.73</v>
      </c>
      <c r="E9" s="16">
        <v>8.5</v>
      </c>
      <c r="F9" s="16">
        <v>8.6199999999999992</v>
      </c>
      <c r="G9" s="16">
        <v>9</v>
      </c>
      <c r="H9" s="16">
        <v>8.75</v>
      </c>
      <c r="I9" s="16">
        <v>8.25</v>
      </c>
      <c r="J9" s="16">
        <v>8.34</v>
      </c>
      <c r="L9" s="7">
        <v>4</v>
      </c>
      <c r="M9" s="4">
        <f>COUNTIFS($G$6:$G$105, "&lt;10.01", $G$6:$G$105, "&gt;7.99")</f>
        <v>14</v>
      </c>
      <c r="N9" s="4">
        <f>COUNTIFS($G$6:$G$105, "&lt;8.0", $G$6:$G$105, "&gt;5.99")</f>
        <v>0</v>
      </c>
      <c r="O9" s="4">
        <f>SUM(COUNTIFS($G$6:$G$105, {"&lt;6","GPW"}))</f>
        <v>0</v>
      </c>
      <c r="P9" s="1">
        <f t="shared" si="0"/>
        <v>14</v>
      </c>
    </row>
    <row r="10" spans="1:16" ht="36">
      <c r="A10" s="4">
        <v>5</v>
      </c>
      <c r="B10" s="24" t="s">
        <v>118</v>
      </c>
      <c r="C10" s="17" t="s">
        <v>119</v>
      </c>
      <c r="D10" s="16">
        <v>7.55</v>
      </c>
      <c r="E10" s="16">
        <v>8.6</v>
      </c>
      <c r="F10" s="16">
        <v>9.5399999999999991</v>
      </c>
      <c r="G10" s="16">
        <v>9.92</v>
      </c>
      <c r="H10" s="16">
        <v>10</v>
      </c>
      <c r="I10" s="16">
        <v>9.75</v>
      </c>
      <c r="J10" s="16">
        <v>9.2799999999999994</v>
      </c>
      <c r="L10" s="7">
        <v>5</v>
      </c>
      <c r="M10" s="4">
        <f>COUNTIFS($H$6:$H$105, "&lt;10.01", $H$6:$H$105, "&gt;7.99")</f>
        <v>13</v>
      </c>
      <c r="N10" s="4">
        <f>COUNTIFS($H$6:$H$105, "&lt;8.00", $H$6:$H$105, "&gt;5.99")</f>
        <v>1</v>
      </c>
      <c r="O10" s="4">
        <f>SUM(COUNTIFS($H$6:$H$105, {"&lt;6","GPW"}))</f>
        <v>0</v>
      </c>
      <c r="P10" s="1">
        <f t="shared" si="0"/>
        <v>14</v>
      </c>
    </row>
    <row r="11" spans="1:16" ht="36">
      <c r="A11" s="4">
        <v>6</v>
      </c>
      <c r="B11" s="24" t="s">
        <v>120</v>
      </c>
      <c r="C11" s="17" t="s">
        <v>121</v>
      </c>
      <c r="D11" s="16">
        <v>6.82</v>
      </c>
      <c r="E11" s="16">
        <v>8.1999999999999993</v>
      </c>
      <c r="F11" s="16">
        <v>8.6199999999999992</v>
      </c>
      <c r="G11" s="16">
        <v>9</v>
      </c>
      <c r="H11" s="16">
        <v>8.5</v>
      </c>
      <c r="I11" s="16">
        <v>7.75</v>
      </c>
      <c r="J11" s="16">
        <v>8.18</v>
      </c>
      <c r="L11" s="7">
        <v>6</v>
      </c>
      <c r="M11" s="4">
        <f>COUNTIFS($I$6:$I$105, "&lt;10.01", $I$6:$I$105, "&gt;7.99")</f>
        <v>12</v>
      </c>
      <c r="N11" s="4">
        <f>COUNTIFS($I$6:$I$105, "&lt;8.00", $I$6:$I$105, "&gt;5.99")</f>
        <v>2</v>
      </c>
      <c r="O11" s="4">
        <f>SUM(COUNTIFS($I$6:$I$105, {"&lt;6","GPW"}))</f>
        <v>0</v>
      </c>
      <c r="P11" s="1">
        <f t="shared" si="0"/>
        <v>14</v>
      </c>
    </row>
    <row r="12" spans="1:16" ht="36">
      <c r="A12" s="4">
        <v>7</v>
      </c>
      <c r="B12" s="24" t="s">
        <v>122</v>
      </c>
      <c r="C12" s="17" t="s">
        <v>123</v>
      </c>
      <c r="D12" s="16">
        <v>7.91</v>
      </c>
      <c r="E12" s="16">
        <v>8.9</v>
      </c>
      <c r="F12" s="16">
        <v>8.6199999999999992</v>
      </c>
      <c r="G12" s="16">
        <v>10</v>
      </c>
      <c r="H12" s="16">
        <v>9.75</v>
      </c>
      <c r="I12" s="16">
        <v>8.75</v>
      </c>
      <c r="J12" s="16">
        <v>9.01</v>
      </c>
      <c r="L12" s="8" t="s">
        <v>10</v>
      </c>
      <c r="M12" s="1">
        <f>COUNTIFS($J$6:$J$105, "&lt;10.01", $J$6:$J$105, "&gt;7.99")</f>
        <v>14</v>
      </c>
      <c r="N12" s="1">
        <f>COUNTIFS($J$6:$J$105, "&lt;8.0", $J$6:$J$105, "&gt;5.99")</f>
        <v>0</v>
      </c>
      <c r="O12" s="1">
        <f>SUM(COUNTIFS($J$6:$J$105, {"&lt;6","GPW"}))</f>
        <v>0</v>
      </c>
      <c r="P12" s="1">
        <f t="shared" si="0"/>
        <v>14</v>
      </c>
    </row>
    <row r="13" spans="1:16" ht="36">
      <c r="A13" s="4">
        <v>8</v>
      </c>
      <c r="B13" s="24" t="s">
        <v>124</v>
      </c>
      <c r="C13" s="17" t="s">
        <v>125</v>
      </c>
      <c r="D13" s="16">
        <v>6.27</v>
      </c>
      <c r="E13" s="16">
        <v>8.1999999999999993</v>
      </c>
      <c r="F13" s="16">
        <v>8.6199999999999992</v>
      </c>
      <c r="G13" s="16">
        <v>9</v>
      </c>
      <c r="H13" s="16">
        <v>8.75</v>
      </c>
      <c r="I13" s="16">
        <v>8</v>
      </c>
      <c r="J13" s="16">
        <v>8.18</v>
      </c>
    </row>
    <row r="14" spans="1:16" ht="36">
      <c r="A14" s="4">
        <v>9</v>
      </c>
      <c r="B14" s="24" t="s">
        <v>126</v>
      </c>
      <c r="C14" s="17" t="s">
        <v>127</v>
      </c>
      <c r="D14" s="16">
        <v>7.82</v>
      </c>
      <c r="E14" s="16">
        <v>8.9</v>
      </c>
      <c r="F14" s="16">
        <v>9.31</v>
      </c>
      <c r="G14" s="16">
        <v>10</v>
      </c>
      <c r="H14" s="16">
        <v>9.75</v>
      </c>
      <c r="I14" s="16">
        <v>9.25</v>
      </c>
      <c r="J14" s="16">
        <v>9.2100000000000009</v>
      </c>
    </row>
    <row r="15" spans="1:16" ht="36">
      <c r="A15" s="4">
        <v>10</v>
      </c>
      <c r="B15" s="24" t="s">
        <v>129</v>
      </c>
      <c r="C15" s="17" t="s">
        <v>130</v>
      </c>
      <c r="D15" s="16">
        <v>7.27</v>
      </c>
      <c r="E15" s="16">
        <v>8.6</v>
      </c>
      <c r="F15" s="16">
        <v>8.3800000000000008</v>
      </c>
      <c r="G15" s="16">
        <v>8.77</v>
      </c>
      <c r="H15" s="16">
        <v>8.5</v>
      </c>
      <c r="I15" s="16">
        <v>8.25</v>
      </c>
      <c r="J15" s="16">
        <v>8.31</v>
      </c>
    </row>
    <row r="16" spans="1:16" ht="36">
      <c r="A16" s="4">
        <v>11</v>
      </c>
      <c r="B16" s="24" t="s">
        <v>131</v>
      </c>
      <c r="C16" s="17" t="s">
        <v>132</v>
      </c>
      <c r="D16" s="16">
        <v>7.82</v>
      </c>
      <c r="E16" s="16">
        <v>8.9</v>
      </c>
      <c r="F16" s="16">
        <v>9.31</v>
      </c>
      <c r="G16" s="16">
        <v>9.23</v>
      </c>
      <c r="H16" s="16">
        <v>10</v>
      </c>
      <c r="I16" s="16">
        <v>10</v>
      </c>
      <c r="J16" s="16">
        <v>9.24</v>
      </c>
    </row>
    <row r="17" spans="1:19" ht="75">
      <c r="A17" s="4">
        <v>12</v>
      </c>
      <c r="B17" s="24" t="s">
        <v>133</v>
      </c>
      <c r="C17" s="17" t="s">
        <v>136</v>
      </c>
      <c r="D17" s="16">
        <v>7.82</v>
      </c>
      <c r="E17" s="16">
        <v>8.9</v>
      </c>
      <c r="F17" s="16">
        <v>8.85</v>
      </c>
      <c r="G17" s="16">
        <v>9.23</v>
      </c>
      <c r="H17" s="16">
        <v>8</v>
      </c>
      <c r="I17" s="16">
        <v>9</v>
      </c>
      <c r="J17" s="16">
        <v>8.65</v>
      </c>
      <c r="L17" s="10" t="s">
        <v>34</v>
      </c>
      <c r="M17" s="25" t="s">
        <v>16</v>
      </c>
      <c r="N17" s="25"/>
      <c r="O17" s="25"/>
      <c r="P17" s="25"/>
      <c r="Q17" s="25"/>
      <c r="R17" s="25"/>
      <c r="S17" s="2" t="s">
        <v>17</v>
      </c>
    </row>
    <row r="18" spans="1:19" ht="36">
      <c r="A18" s="4">
        <v>13</v>
      </c>
      <c r="B18" s="24" t="s">
        <v>134</v>
      </c>
      <c r="C18" s="17" t="s">
        <v>135</v>
      </c>
      <c r="D18" s="16">
        <v>7</v>
      </c>
      <c r="E18" s="16">
        <v>8.9</v>
      </c>
      <c r="F18" s="16">
        <v>9.31</v>
      </c>
      <c r="G18" s="16">
        <v>9.77</v>
      </c>
      <c r="H18" s="16">
        <v>9.75</v>
      </c>
      <c r="I18" s="16">
        <v>9</v>
      </c>
      <c r="J18" s="16">
        <v>9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ht="36">
      <c r="A19" s="4">
        <v>14</v>
      </c>
      <c r="B19" s="24" t="s">
        <v>137</v>
      </c>
      <c r="C19" s="17" t="s">
        <v>138</v>
      </c>
      <c r="D19" s="16">
        <v>6.73</v>
      </c>
      <c r="E19" s="16">
        <v>8.5</v>
      </c>
      <c r="F19" s="16">
        <v>9.31</v>
      </c>
      <c r="G19" s="16">
        <v>9.77</v>
      </c>
      <c r="H19" s="16">
        <v>9.75</v>
      </c>
      <c r="I19" s="16">
        <v>9.25</v>
      </c>
      <c r="J19" s="16">
        <v>8.94</v>
      </c>
      <c r="L19" s="1" t="s">
        <v>19</v>
      </c>
      <c r="M19" s="14" t="s">
        <v>141</v>
      </c>
      <c r="N19" s="14" t="s">
        <v>142</v>
      </c>
      <c r="O19" s="14" t="s">
        <v>143</v>
      </c>
      <c r="P19" s="14" t="s">
        <v>144</v>
      </c>
      <c r="Q19" s="14" t="s">
        <v>145</v>
      </c>
      <c r="R19" s="14" t="s">
        <v>146</v>
      </c>
      <c r="S19" s="14" t="s">
        <v>147</v>
      </c>
    </row>
    <row r="20" spans="1:19">
      <c r="A20" s="4"/>
      <c r="B20" s="15"/>
      <c r="C20" s="17"/>
      <c r="D20" s="16"/>
      <c r="E20" s="16"/>
      <c r="F20" s="16"/>
      <c r="G20" s="16"/>
      <c r="H20" s="16"/>
      <c r="I20" s="16"/>
      <c r="J20" s="16"/>
      <c r="L20" s="11" t="s">
        <v>20</v>
      </c>
      <c r="M20" s="20">
        <f>P6</f>
        <v>14</v>
      </c>
      <c r="N20" s="20">
        <f>P7</f>
        <v>14</v>
      </c>
      <c r="O20" s="20">
        <f>P8</f>
        <v>14</v>
      </c>
      <c r="P20" s="20">
        <f>P9</f>
        <v>14</v>
      </c>
      <c r="Q20" s="20">
        <f>P10</f>
        <v>14</v>
      </c>
      <c r="R20" s="20">
        <f>P11</f>
        <v>14</v>
      </c>
      <c r="S20" s="21">
        <f>P12</f>
        <v>14</v>
      </c>
    </row>
    <row r="21" spans="1:19">
      <c r="A21" s="4"/>
      <c r="B21" s="15"/>
      <c r="C21" s="17"/>
      <c r="D21" s="16"/>
      <c r="E21" s="16"/>
      <c r="F21" s="16"/>
      <c r="G21" s="16"/>
      <c r="H21" s="16"/>
      <c r="I21" s="16"/>
      <c r="J21" s="16"/>
      <c r="L21" s="11" t="s">
        <v>21</v>
      </c>
      <c r="M21" s="1">
        <f>M6+N6</f>
        <v>14</v>
      </c>
      <c r="N21" s="1">
        <f>M7+N7</f>
        <v>14</v>
      </c>
      <c r="O21" s="1">
        <f>M8+N8</f>
        <v>14</v>
      </c>
      <c r="P21" s="1">
        <f>M9+N9</f>
        <v>14</v>
      </c>
      <c r="Q21" s="1">
        <f>M10+N10</f>
        <v>14</v>
      </c>
      <c r="R21" s="1">
        <f>M11+N11</f>
        <v>14</v>
      </c>
      <c r="S21" s="1">
        <f>M12+N12</f>
        <v>14</v>
      </c>
    </row>
    <row r="22" spans="1:19">
      <c r="A22" s="4"/>
      <c r="B22" s="15"/>
      <c r="C22" s="17"/>
      <c r="D22" s="16"/>
      <c r="E22" s="16"/>
      <c r="F22" s="16"/>
      <c r="G22" s="16"/>
      <c r="H22" s="16"/>
      <c r="I22" s="16"/>
      <c r="J22" s="16"/>
      <c r="L22" s="12" t="s">
        <v>22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100</v>
      </c>
      <c r="R22" s="8">
        <f t="shared" si="1"/>
        <v>100</v>
      </c>
      <c r="S22" s="8">
        <f t="shared" si="1"/>
        <v>100</v>
      </c>
    </row>
    <row r="23" spans="1:19">
      <c r="A23" s="4"/>
      <c r="B23" s="15"/>
      <c r="C23" s="17"/>
      <c r="D23" s="16"/>
      <c r="E23" s="16"/>
      <c r="F23" s="16"/>
      <c r="G23" s="16"/>
      <c r="H23" s="16"/>
      <c r="I23" s="16"/>
      <c r="J23" s="16"/>
      <c r="L23" s="13" t="s">
        <v>23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>
      <c r="A24" s="4"/>
      <c r="B24" s="15"/>
      <c r="C24" s="17"/>
      <c r="D24" s="16"/>
      <c r="E24" s="16"/>
      <c r="F24" s="16"/>
      <c r="G24" s="16"/>
      <c r="H24" s="16"/>
      <c r="I24" s="16"/>
      <c r="J24" s="16"/>
    </row>
    <row r="25" spans="1:19" ht="61.9" customHeight="1">
      <c r="A25" s="4"/>
      <c r="B25" s="15"/>
      <c r="C25" s="17"/>
      <c r="D25" s="16"/>
      <c r="E25" s="16"/>
      <c r="F25" s="16"/>
      <c r="G25" s="16"/>
      <c r="H25" s="16"/>
      <c r="I25" s="16"/>
      <c r="J25" s="16"/>
      <c r="L25" s="26" t="s">
        <v>139</v>
      </c>
      <c r="M25" s="26"/>
      <c r="N25" s="26"/>
      <c r="O25" s="26"/>
      <c r="P25" s="26"/>
      <c r="Q25" s="26"/>
      <c r="R25" s="26"/>
      <c r="S25" s="26"/>
    </row>
    <row r="26" spans="1:19">
      <c r="A26" s="4"/>
      <c r="B26" s="15"/>
      <c r="C26" s="17"/>
      <c r="D26" s="16"/>
      <c r="E26" s="16"/>
      <c r="F26" s="16"/>
      <c r="G26" s="16"/>
      <c r="H26" s="16"/>
      <c r="I26" s="16"/>
      <c r="J26" s="16"/>
    </row>
    <row r="27" spans="1:19">
      <c r="A27" s="4"/>
      <c r="B27" s="15"/>
      <c r="C27" s="17"/>
      <c r="D27" s="16"/>
      <c r="E27" s="16"/>
      <c r="F27" s="16"/>
      <c r="G27" s="16"/>
      <c r="H27" s="16"/>
      <c r="I27" s="16"/>
      <c r="J27" s="16"/>
    </row>
    <row r="28" spans="1:19">
      <c r="A28" s="4"/>
      <c r="B28" s="15"/>
      <c r="C28" s="18"/>
      <c r="D28" s="16"/>
      <c r="E28" s="16"/>
      <c r="F28" s="16"/>
      <c r="G28" s="16"/>
      <c r="H28" s="16"/>
      <c r="I28" s="16"/>
      <c r="J28" s="16"/>
    </row>
    <row r="29" spans="1:19">
      <c r="A29" s="4"/>
      <c r="B29" s="15"/>
      <c r="C29" s="17"/>
      <c r="D29" s="16"/>
      <c r="E29" s="16"/>
      <c r="F29" s="16"/>
      <c r="G29" s="16"/>
      <c r="H29" s="16"/>
      <c r="I29" s="16"/>
      <c r="J29" s="16"/>
    </row>
    <row r="30" spans="1:19">
      <c r="A30" s="4"/>
      <c r="B30" s="15"/>
      <c r="C30" s="17"/>
      <c r="D30" s="16"/>
      <c r="E30" s="16"/>
      <c r="F30" s="16"/>
      <c r="G30" s="16"/>
      <c r="H30" s="16"/>
      <c r="I30" s="16"/>
      <c r="J30" s="16"/>
    </row>
    <row r="31" spans="1:19">
      <c r="A31" s="4"/>
      <c r="B31" s="15"/>
      <c r="C31" s="17"/>
      <c r="D31" s="16"/>
      <c r="E31" s="16"/>
      <c r="F31" s="16"/>
      <c r="G31" s="16"/>
      <c r="H31" s="16"/>
      <c r="I31" s="16"/>
      <c r="J31" s="16"/>
    </row>
    <row r="32" spans="1:19">
      <c r="A32" s="4"/>
      <c r="B32" s="15"/>
      <c r="C32" s="17"/>
      <c r="D32" s="16"/>
      <c r="E32" s="16"/>
      <c r="F32" s="16"/>
      <c r="G32" s="16"/>
      <c r="H32" s="16"/>
      <c r="I32" s="16"/>
      <c r="J32" s="16"/>
    </row>
    <row r="33" spans="1:10">
      <c r="A33" s="4"/>
      <c r="B33" s="15"/>
      <c r="C33" s="17"/>
      <c r="D33" s="16"/>
      <c r="E33" s="16"/>
      <c r="F33" s="16"/>
      <c r="G33" s="16"/>
      <c r="H33" s="16"/>
      <c r="I33" s="16"/>
      <c r="J33" s="16"/>
    </row>
    <row r="34" spans="1:10">
      <c r="A34" s="4"/>
      <c r="B34" s="15"/>
      <c r="C34" s="17"/>
      <c r="D34" s="16"/>
      <c r="E34" s="16"/>
      <c r="F34" s="16"/>
      <c r="G34" s="16"/>
      <c r="H34" s="16"/>
      <c r="I34" s="16"/>
      <c r="J34" s="16"/>
    </row>
    <row r="35" spans="1:10">
      <c r="A35" s="4"/>
      <c r="B35" s="15"/>
      <c r="C35" s="17"/>
      <c r="D35" s="16"/>
      <c r="E35" s="16"/>
      <c r="F35" s="16"/>
      <c r="G35" s="16"/>
      <c r="H35" s="16"/>
      <c r="I35" s="16"/>
      <c r="J35" s="16"/>
    </row>
    <row r="36" spans="1:10">
      <c r="A36" s="4"/>
      <c r="B36" s="15"/>
      <c r="C36" s="17"/>
      <c r="D36" s="16"/>
      <c r="E36" s="16"/>
      <c r="F36" s="16"/>
      <c r="G36" s="16"/>
      <c r="H36" s="16"/>
      <c r="I36" s="16"/>
      <c r="J36" s="16"/>
    </row>
    <row r="37" spans="1:10">
      <c r="A37" s="4"/>
      <c r="B37" s="15"/>
      <c r="C37" s="18"/>
      <c r="D37" s="16"/>
      <c r="E37" s="16"/>
      <c r="F37" s="16"/>
      <c r="G37" s="16"/>
      <c r="H37" s="16"/>
      <c r="I37" s="16"/>
      <c r="J37" s="16"/>
    </row>
    <row r="38" spans="1:10">
      <c r="A38" s="4"/>
      <c r="B38" s="15"/>
      <c r="C38" s="18"/>
      <c r="D38" s="16"/>
      <c r="E38" s="16"/>
      <c r="F38" s="16"/>
      <c r="G38" s="16"/>
      <c r="H38" s="16"/>
      <c r="I38" s="16"/>
      <c r="J38" s="16"/>
    </row>
    <row r="39" spans="1:10">
      <c r="A39" s="4"/>
      <c r="B39" s="15"/>
      <c r="C39" s="17"/>
      <c r="D39" s="16"/>
      <c r="E39" s="16"/>
      <c r="F39" s="16"/>
      <c r="G39" s="16"/>
      <c r="H39" s="16"/>
      <c r="I39" s="16"/>
      <c r="J39" s="16"/>
    </row>
    <row r="40" spans="1:10">
      <c r="A40" s="4"/>
      <c r="B40" s="15"/>
      <c r="C40" s="18"/>
      <c r="D40" s="16"/>
      <c r="E40" s="16"/>
      <c r="F40" s="16"/>
      <c r="G40" s="16"/>
      <c r="H40" s="16"/>
      <c r="I40" s="16"/>
      <c r="J40" s="16"/>
    </row>
    <row r="41" spans="1:10">
      <c r="A41" s="4"/>
      <c r="B41" s="15"/>
      <c r="C41" s="17"/>
      <c r="D41" s="16"/>
      <c r="E41" s="16"/>
      <c r="F41" s="16"/>
      <c r="G41" s="16"/>
      <c r="H41" s="16"/>
      <c r="I41" s="16"/>
      <c r="J41" s="16"/>
    </row>
    <row r="42" spans="1:10">
      <c r="A42" s="4"/>
      <c r="B42" s="15"/>
      <c r="C42" s="17"/>
      <c r="D42" s="16"/>
      <c r="E42" s="16"/>
      <c r="F42" s="16"/>
      <c r="G42" s="16"/>
      <c r="H42" s="16"/>
      <c r="I42" s="16"/>
      <c r="J42" s="16"/>
    </row>
    <row r="43" spans="1:10">
      <c r="A43" s="4"/>
      <c r="B43" s="15"/>
      <c r="C43" s="17"/>
      <c r="D43" s="16"/>
      <c r="E43" s="16"/>
      <c r="F43" s="16"/>
      <c r="G43" s="16"/>
      <c r="H43" s="16"/>
      <c r="I43" s="16"/>
      <c r="J43" s="16"/>
    </row>
    <row r="44" spans="1:10">
      <c r="A44" s="4"/>
      <c r="B44" s="15"/>
      <c r="C44" s="17"/>
      <c r="D44" s="16"/>
      <c r="E44" s="16"/>
      <c r="F44" s="16"/>
      <c r="G44" s="16"/>
      <c r="H44" s="16"/>
      <c r="I44" s="16"/>
      <c r="J44" s="16"/>
    </row>
    <row r="45" spans="1:10">
      <c r="A45" s="4"/>
      <c r="B45" s="15"/>
      <c r="C45" s="17"/>
      <c r="D45" s="16"/>
      <c r="E45" s="16"/>
      <c r="F45" s="16"/>
      <c r="G45" s="16"/>
      <c r="H45" s="16"/>
      <c r="I45" s="16"/>
      <c r="J45" s="16"/>
    </row>
    <row r="46" spans="1:10">
      <c r="A46" s="4"/>
      <c r="B46" s="15"/>
      <c r="C46" s="17"/>
      <c r="D46" s="16"/>
      <c r="E46" s="16"/>
      <c r="F46" s="16"/>
      <c r="G46" s="16"/>
      <c r="H46" s="16"/>
      <c r="I46" s="16"/>
      <c r="J46" s="16"/>
    </row>
    <row r="47" spans="1:10">
      <c r="A47" s="4"/>
      <c r="B47" s="15"/>
      <c r="C47" s="17"/>
      <c r="D47" s="16"/>
      <c r="E47" s="16"/>
      <c r="F47" s="16"/>
      <c r="G47" s="16"/>
      <c r="H47" s="16"/>
      <c r="I47" s="16"/>
      <c r="J47" s="16"/>
    </row>
    <row r="48" spans="1:10">
      <c r="A48" s="4"/>
      <c r="B48" s="15"/>
      <c r="C48" s="17"/>
      <c r="D48" s="16"/>
      <c r="E48" s="16"/>
      <c r="F48" s="16"/>
      <c r="G48" s="16"/>
      <c r="H48" s="16"/>
      <c r="I48" s="16"/>
      <c r="J48" s="16"/>
    </row>
    <row r="49" spans="1:10">
      <c r="A49" s="4"/>
      <c r="B49" s="15"/>
      <c r="C49" s="17"/>
      <c r="D49" s="16"/>
      <c r="E49" s="16"/>
      <c r="F49" s="16"/>
      <c r="G49" s="16"/>
      <c r="H49" s="16"/>
      <c r="I49" s="16"/>
      <c r="J49" s="16"/>
    </row>
    <row r="50" spans="1:10">
      <c r="A50" s="4"/>
      <c r="B50" s="15"/>
      <c r="C50" s="17"/>
      <c r="D50" s="16"/>
      <c r="E50" s="16"/>
      <c r="F50" s="16"/>
      <c r="G50" s="16"/>
      <c r="H50" s="16"/>
      <c r="I50" s="16"/>
      <c r="J50" s="16"/>
    </row>
    <row r="51" spans="1:10">
      <c r="A51" s="4"/>
      <c r="B51" s="15"/>
      <c r="C51" s="17"/>
      <c r="D51" s="16"/>
      <c r="E51" s="16"/>
      <c r="F51" s="16"/>
      <c r="G51" s="16"/>
      <c r="H51" s="16"/>
      <c r="I51" s="16"/>
      <c r="J51" s="16"/>
    </row>
    <row r="52" spans="1:10">
      <c r="A52" s="4"/>
      <c r="B52" s="15"/>
      <c r="C52" s="17"/>
      <c r="D52" s="16"/>
      <c r="E52" s="16"/>
      <c r="F52" s="16"/>
      <c r="G52" s="16"/>
      <c r="H52" s="16"/>
      <c r="I52" s="16"/>
      <c r="J52" s="16"/>
    </row>
    <row r="53" spans="1:10">
      <c r="A53" s="4"/>
      <c r="B53" s="15"/>
      <c r="C53" s="18"/>
      <c r="D53" s="16"/>
      <c r="E53" s="16"/>
      <c r="F53" s="16"/>
      <c r="G53" s="16"/>
      <c r="H53" s="16"/>
      <c r="I53" s="16"/>
      <c r="J53" s="16"/>
    </row>
    <row r="54" spans="1:10">
      <c r="A54" s="4"/>
      <c r="B54" s="15"/>
      <c r="C54" s="17"/>
      <c r="D54" s="3"/>
      <c r="E54" s="3"/>
      <c r="F54" s="16"/>
      <c r="G54" s="16"/>
      <c r="H54" s="16"/>
      <c r="I54" s="16"/>
      <c r="J54" s="16"/>
    </row>
    <row r="55" spans="1:10">
      <c r="A55" s="4"/>
      <c r="B55" s="15"/>
      <c r="C55" s="17"/>
      <c r="D55" s="3"/>
      <c r="E55" s="3"/>
      <c r="F55" s="16"/>
      <c r="G55" s="16"/>
      <c r="H55" s="16"/>
      <c r="I55" s="16"/>
      <c r="J55" s="16"/>
    </row>
    <row r="56" spans="1:10">
      <c r="A56" s="4"/>
      <c r="B56" s="15"/>
      <c r="C56" s="17"/>
      <c r="D56" s="3"/>
      <c r="E56" s="3"/>
      <c r="F56" s="16"/>
      <c r="G56" s="16"/>
      <c r="H56" s="16"/>
      <c r="I56" s="16"/>
      <c r="J56" s="16"/>
    </row>
    <row r="57" spans="1:10">
      <c r="A57" s="4"/>
      <c r="B57" s="15"/>
      <c r="C57" s="17"/>
      <c r="D57" s="3"/>
      <c r="E57" s="3"/>
      <c r="F57" s="16"/>
      <c r="G57" s="16"/>
      <c r="H57" s="16"/>
      <c r="I57" s="16"/>
      <c r="J57" s="16"/>
    </row>
    <row r="58" spans="1:10">
      <c r="A58" s="4"/>
      <c r="B58" s="15"/>
      <c r="C58" s="17"/>
      <c r="D58" s="3"/>
      <c r="E58" s="3"/>
      <c r="F58" s="16"/>
      <c r="G58" s="16"/>
      <c r="H58" s="16"/>
      <c r="I58" s="16"/>
      <c r="J58" s="16"/>
    </row>
    <row r="59" spans="1:10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5"/>
  <sheetViews>
    <sheetView topLeftCell="F16" workbookViewId="0">
      <selection activeCell="N28" sqref="N28"/>
    </sheetView>
  </sheetViews>
  <sheetFormatPr defaultRowHeight="15"/>
  <cols>
    <col min="2" max="2" width="18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20.45" customHeight="1">
      <c r="A2" s="28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ht="22.9" customHeight="1">
      <c r="A3" s="27" t="s">
        <v>180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>
      <c r="A4" s="29" t="s">
        <v>40</v>
      </c>
      <c r="B4" s="29"/>
      <c r="C4" s="29"/>
      <c r="D4" s="29"/>
      <c r="E4" s="29" t="s">
        <v>35</v>
      </c>
      <c r="F4" s="29"/>
      <c r="G4" s="29"/>
      <c r="H4" s="29"/>
      <c r="I4" s="29"/>
      <c r="J4" s="29"/>
      <c r="L4" s="1"/>
      <c r="M4" s="29" t="s">
        <v>11</v>
      </c>
      <c r="N4" s="29"/>
      <c r="O4" s="29"/>
    </row>
    <row r="5" spans="1:16" ht="45">
      <c r="A5" s="1" t="s">
        <v>2</v>
      </c>
      <c r="B5" s="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19" t="s">
        <v>36</v>
      </c>
    </row>
    <row r="6" spans="1:16" ht="36">
      <c r="A6" s="4">
        <v>1</v>
      </c>
      <c r="B6" s="3" t="s">
        <v>148</v>
      </c>
      <c r="C6" s="17" t="s">
        <v>171</v>
      </c>
      <c r="D6" s="3">
        <v>9.18</v>
      </c>
      <c r="E6" s="3">
        <v>8.8000000000000007</v>
      </c>
      <c r="F6" s="3">
        <v>8.77</v>
      </c>
      <c r="G6" s="3">
        <v>8</v>
      </c>
      <c r="H6" s="3">
        <v>5.25</v>
      </c>
      <c r="I6" s="3">
        <v>6.25</v>
      </c>
      <c r="J6" s="3">
        <v>7.68</v>
      </c>
      <c r="L6" s="6">
        <v>1</v>
      </c>
      <c r="M6" s="4">
        <f>COUNTIFS($D$6:$D$105, "&lt;10.01", $D$6:$D$105, "&gt;7.99")</f>
        <v>16</v>
      </c>
      <c r="N6" s="9">
        <f>COUNTIFS($D$6:$D$105, "&lt;8.0", $D$6:$D$105, "&gt;5.99")</f>
        <v>0</v>
      </c>
      <c r="O6" s="4">
        <f>SUM(COUNTIFS($D$6:$D$105, {"&lt;6","GPW"}))</f>
        <v>0</v>
      </c>
      <c r="P6" s="1">
        <f>M6+N6+O6</f>
        <v>16</v>
      </c>
    </row>
    <row r="7" spans="1:16" ht="36">
      <c r="A7" s="4">
        <v>2</v>
      </c>
      <c r="B7" s="3" t="s">
        <v>149</v>
      </c>
      <c r="C7" s="17" t="s">
        <v>170</v>
      </c>
      <c r="D7" s="3">
        <v>9.4499999999999993</v>
      </c>
      <c r="E7" s="3">
        <v>8.5</v>
      </c>
      <c r="F7" s="3">
        <v>9.23</v>
      </c>
      <c r="G7" s="3">
        <v>8.69</v>
      </c>
      <c r="H7" s="3">
        <v>6.5</v>
      </c>
      <c r="I7" s="3">
        <v>7.75</v>
      </c>
      <c r="J7" s="3">
        <v>8.35</v>
      </c>
      <c r="L7" s="7">
        <v>2</v>
      </c>
      <c r="M7" s="9">
        <f>COUNTIFS($E$6:$E$105, "&lt;10.01", $E$6:$E$105, "&gt;7.99")</f>
        <v>16</v>
      </c>
      <c r="N7" s="4">
        <f>COUNTIFS($E$6:$E$105, "&lt;8.0", $E$6:$E$105, "&gt;5.99")</f>
        <v>0</v>
      </c>
      <c r="O7" s="4">
        <f>SUM(COUNTIFS($E$6:$E$105, {"&lt;6","GPW"}))</f>
        <v>0</v>
      </c>
      <c r="P7" s="1">
        <f t="shared" ref="P7:P12" si="0">M7+N7+O7</f>
        <v>16</v>
      </c>
    </row>
    <row r="8" spans="1:16" ht="36">
      <c r="A8" s="4">
        <v>3</v>
      </c>
      <c r="B8" s="3" t="s">
        <v>150</v>
      </c>
      <c r="C8" s="17" t="s">
        <v>169</v>
      </c>
      <c r="D8" s="3">
        <v>10</v>
      </c>
      <c r="E8" s="3">
        <v>9.6999999999999993</v>
      </c>
      <c r="F8" s="3">
        <v>9.4600000000000009</v>
      </c>
      <c r="G8" s="3">
        <v>8.69</v>
      </c>
      <c r="H8" s="3">
        <v>8.5</v>
      </c>
      <c r="I8" s="3">
        <v>9.75</v>
      </c>
      <c r="J8" s="3">
        <v>9.41</v>
      </c>
      <c r="L8" s="7">
        <v>3</v>
      </c>
      <c r="M8" s="4">
        <f>COUNTIFS($F$6:$F$105, "&lt;10.01", $F$6:$F$105, "&gt;7.99")</f>
        <v>15</v>
      </c>
      <c r="N8" s="4">
        <f>COUNTIFS($F$6:$F$105, "&lt;8.0", $F$6:$F$105, "&gt;5.99")</f>
        <v>1</v>
      </c>
      <c r="O8" s="4">
        <f>SUM(COUNTIFS($F$6:$F$105, {"&lt;6","GPW"}))</f>
        <v>0</v>
      </c>
      <c r="P8" s="1">
        <f t="shared" si="0"/>
        <v>16</v>
      </c>
    </row>
    <row r="9" spans="1:16" ht="36">
      <c r="A9" s="4">
        <v>4</v>
      </c>
      <c r="B9" s="3" t="s">
        <v>151</v>
      </c>
      <c r="C9" s="17" t="s">
        <v>167</v>
      </c>
      <c r="D9" s="3">
        <v>9.73</v>
      </c>
      <c r="E9" s="3">
        <v>9.1999999999999993</v>
      </c>
      <c r="F9" s="3">
        <v>9.4600000000000009</v>
      </c>
      <c r="G9" s="3">
        <v>8.69</v>
      </c>
      <c r="H9" s="3">
        <v>7.75</v>
      </c>
      <c r="I9" s="3">
        <v>7.75</v>
      </c>
      <c r="J9" s="3">
        <v>8.75</v>
      </c>
      <c r="L9" s="7">
        <v>4</v>
      </c>
      <c r="M9" s="4">
        <f>COUNTIFS($G$6:$G$105, "&lt;10.01", $G$6:$G$105, "&gt;7.99")</f>
        <v>16</v>
      </c>
      <c r="N9" s="4">
        <f>COUNTIFS($G$6:$G$105, "&lt;8.0", $G$6:$G$105, "&gt;5.99")</f>
        <v>0</v>
      </c>
      <c r="O9" s="4">
        <f>SUM(COUNTIFS($G$6:$G$105, {"&lt;6","GPW"}))</f>
        <v>0</v>
      </c>
      <c r="P9" s="1">
        <f t="shared" si="0"/>
        <v>16</v>
      </c>
    </row>
    <row r="10" spans="1:16" ht="36">
      <c r="A10" s="4">
        <v>5</v>
      </c>
      <c r="B10" s="3" t="s">
        <v>152</v>
      </c>
      <c r="C10" s="17" t="s">
        <v>168</v>
      </c>
      <c r="D10" s="3">
        <v>9.4499999999999993</v>
      </c>
      <c r="E10" s="3">
        <v>9.6999999999999993</v>
      </c>
      <c r="F10" s="3">
        <v>9.77</v>
      </c>
      <c r="G10" s="3">
        <v>8.92</v>
      </c>
      <c r="H10" s="3">
        <v>9</v>
      </c>
      <c r="I10" s="3">
        <v>9.5</v>
      </c>
      <c r="J10" s="3">
        <v>9.3800000000000008</v>
      </c>
      <c r="L10" s="7">
        <v>5</v>
      </c>
      <c r="M10" s="4">
        <f>COUNTIFS($H$6:$H$105, "&lt;10.01", $H$6:$H$105, "&gt;7.99")</f>
        <v>3</v>
      </c>
      <c r="N10" s="4">
        <f>COUNTIFS($H$6:$H$105, "&lt;8.00", $H$6:$H$105, "&gt;5.99")</f>
        <v>9</v>
      </c>
      <c r="O10" s="4">
        <f>SUM(COUNTIFS($H$6:$H$105, {"&lt;6","GPW"}))</f>
        <v>4</v>
      </c>
      <c r="P10" s="1">
        <f t="shared" si="0"/>
        <v>16</v>
      </c>
    </row>
    <row r="11" spans="1:16" ht="36">
      <c r="A11" s="4">
        <v>6</v>
      </c>
      <c r="B11" s="3" t="s">
        <v>153</v>
      </c>
      <c r="C11" s="17" t="s">
        <v>166</v>
      </c>
      <c r="D11" s="3">
        <v>9.73</v>
      </c>
      <c r="E11" s="3">
        <v>9.6999999999999993</v>
      </c>
      <c r="F11" s="3">
        <v>9.4600000000000009</v>
      </c>
      <c r="G11" s="3">
        <v>8.5399999999999991</v>
      </c>
      <c r="H11" s="3">
        <v>6.5</v>
      </c>
      <c r="I11" s="3">
        <v>7.25</v>
      </c>
      <c r="J11" s="3">
        <v>8.49</v>
      </c>
      <c r="L11" s="7">
        <v>6</v>
      </c>
      <c r="M11" s="4">
        <f>COUNTIFS($I$6:$I$105, "&lt;10.01", $I$6:$I$105, "&gt;7.99")</f>
        <v>6</v>
      </c>
      <c r="N11" s="4">
        <f>COUNTIFS($I$6:$I$105, "&lt;8.00", $I$6:$I$105, "&gt;5.99")</f>
        <v>10</v>
      </c>
      <c r="O11" s="4">
        <f>SUM(COUNTIFS($I$6:$I$105, {"&lt;6","GPW"}))</f>
        <v>0</v>
      </c>
      <c r="P11" s="1">
        <f t="shared" si="0"/>
        <v>16</v>
      </c>
    </row>
    <row r="12" spans="1:16" ht="36">
      <c r="A12" s="4">
        <v>7</v>
      </c>
      <c r="B12" s="3" t="s">
        <v>154</v>
      </c>
      <c r="C12" s="17" t="s">
        <v>165</v>
      </c>
      <c r="D12" s="3">
        <v>8.64</v>
      </c>
      <c r="E12" s="3">
        <v>8.1999999999999993</v>
      </c>
      <c r="F12" s="3">
        <v>8.85</v>
      </c>
      <c r="G12" s="3">
        <v>8.23</v>
      </c>
      <c r="H12" s="3">
        <v>6.75</v>
      </c>
      <c r="I12" s="3">
        <v>6.75</v>
      </c>
      <c r="J12" s="3">
        <v>7.9</v>
      </c>
      <c r="L12" s="8" t="s">
        <v>10</v>
      </c>
      <c r="M12" s="1">
        <f>COUNTIFS($J$6:$J$105, "&lt;10.01", $J$6:$J$105, "&gt;7.99")</f>
        <v>11</v>
      </c>
      <c r="N12" s="1">
        <f>COUNTIFS($J$6:$J$105, "&lt;8.0", $J$6:$J$105, "&gt;5.99")</f>
        <v>5</v>
      </c>
      <c r="O12" s="1">
        <f>SUM(COUNTIFS($J$6:$J$105, {"&lt;6","GPW"}))</f>
        <v>0</v>
      </c>
      <c r="P12" s="1">
        <f t="shared" si="0"/>
        <v>16</v>
      </c>
    </row>
    <row r="13" spans="1:16" ht="36">
      <c r="A13" s="4">
        <v>8</v>
      </c>
      <c r="B13" s="3" t="s">
        <v>87</v>
      </c>
      <c r="C13" s="17" t="s">
        <v>164</v>
      </c>
      <c r="D13" s="3">
        <v>9.18</v>
      </c>
      <c r="E13" s="3">
        <v>8.6999999999999993</v>
      </c>
      <c r="F13" s="3">
        <v>9.23</v>
      </c>
      <c r="G13" s="3">
        <v>8.4600000000000009</v>
      </c>
      <c r="H13" s="3">
        <v>5</v>
      </c>
      <c r="I13" s="3">
        <v>6</v>
      </c>
      <c r="J13" s="3">
        <v>7.75</v>
      </c>
    </row>
    <row r="14" spans="1:16" ht="36">
      <c r="A14" s="4">
        <v>9</v>
      </c>
      <c r="B14" s="3" t="s">
        <v>155</v>
      </c>
      <c r="C14" s="17" t="s">
        <v>163</v>
      </c>
      <c r="D14" s="3">
        <v>9</v>
      </c>
      <c r="E14" s="3">
        <v>9.3000000000000007</v>
      </c>
      <c r="F14" s="3">
        <v>9.77</v>
      </c>
      <c r="G14" s="3">
        <v>8.77</v>
      </c>
      <c r="H14" s="3">
        <v>7</v>
      </c>
      <c r="I14" s="3">
        <v>7.25</v>
      </c>
      <c r="J14" s="3">
        <v>8.51</v>
      </c>
    </row>
    <row r="15" spans="1:16" ht="36">
      <c r="A15" s="4">
        <v>10</v>
      </c>
      <c r="B15" s="3" t="s">
        <v>156</v>
      </c>
      <c r="C15" s="17" t="s">
        <v>172</v>
      </c>
      <c r="D15" s="3">
        <v>9.4499999999999993</v>
      </c>
      <c r="E15" s="3">
        <v>9.4</v>
      </c>
      <c r="F15" s="3">
        <v>9.23</v>
      </c>
      <c r="G15" s="3">
        <v>8.77</v>
      </c>
      <c r="H15" s="3">
        <v>7.5</v>
      </c>
      <c r="I15" s="3">
        <v>8.25</v>
      </c>
      <c r="J15" s="3">
        <v>8.75</v>
      </c>
    </row>
    <row r="16" spans="1:16" ht="36">
      <c r="A16" s="4">
        <v>11</v>
      </c>
      <c r="B16" s="3" t="s">
        <v>157</v>
      </c>
      <c r="C16" s="17" t="s">
        <v>173</v>
      </c>
      <c r="D16" s="3">
        <v>8.91</v>
      </c>
      <c r="E16" s="3">
        <v>8.8000000000000007</v>
      </c>
      <c r="F16" s="3">
        <v>8.77</v>
      </c>
      <c r="G16" s="3">
        <v>8</v>
      </c>
      <c r="H16" s="3">
        <v>5.25</v>
      </c>
      <c r="I16" s="3">
        <v>6.75</v>
      </c>
      <c r="J16" s="3">
        <v>7.72</v>
      </c>
    </row>
    <row r="17" spans="1:19" ht="75">
      <c r="A17" s="4">
        <v>12</v>
      </c>
      <c r="B17" s="3" t="s">
        <v>158</v>
      </c>
      <c r="C17" s="17" t="s">
        <v>174</v>
      </c>
      <c r="D17" s="3">
        <v>9.27</v>
      </c>
      <c r="E17" s="3">
        <v>9</v>
      </c>
      <c r="F17" s="3">
        <v>9.5399999999999991</v>
      </c>
      <c r="G17" s="3">
        <v>8.69</v>
      </c>
      <c r="H17" s="3">
        <v>7.25</v>
      </c>
      <c r="I17" s="3">
        <v>9</v>
      </c>
      <c r="J17" s="3">
        <v>8.7899999999999991</v>
      </c>
      <c r="L17" s="10" t="s">
        <v>34</v>
      </c>
      <c r="M17" s="25" t="s">
        <v>16</v>
      </c>
      <c r="N17" s="25"/>
      <c r="O17" s="25"/>
      <c r="P17" s="25"/>
      <c r="Q17" s="25"/>
      <c r="R17" s="25"/>
      <c r="S17" s="2" t="s">
        <v>17</v>
      </c>
    </row>
    <row r="18" spans="1:19" ht="36">
      <c r="A18" s="4">
        <v>13</v>
      </c>
      <c r="B18" s="3" t="s">
        <v>159</v>
      </c>
      <c r="C18" s="17" t="s">
        <v>175</v>
      </c>
      <c r="D18" s="3">
        <v>9.27</v>
      </c>
      <c r="E18" s="3">
        <v>9.4</v>
      </c>
      <c r="F18" s="3">
        <v>9.77</v>
      </c>
      <c r="G18" s="3">
        <v>9.3800000000000008</v>
      </c>
      <c r="H18" s="3">
        <v>6.75</v>
      </c>
      <c r="I18" s="3">
        <v>7.25</v>
      </c>
      <c r="J18" s="3">
        <v>8.6300000000000008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ht="36">
      <c r="A19" s="4">
        <v>14</v>
      </c>
      <c r="B19" s="3" t="s">
        <v>160</v>
      </c>
      <c r="C19" s="17" t="s">
        <v>176</v>
      </c>
      <c r="D19" s="3">
        <v>8.73</v>
      </c>
      <c r="E19" s="3">
        <v>9.1</v>
      </c>
      <c r="F19" s="3">
        <v>7.77</v>
      </c>
      <c r="G19" s="3">
        <v>8</v>
      </c>
      <c r="H19" s="3">
        <v>5.75</v>
      </c>
      <c r="I19" s="3">
        <v>6.25</v>
      </c>
      <c r="J19" s="3">
        <v>7.55</v>
      </c>
      <c r="L19" s="1" t="s">
        <v>19</v>
      </c>
      <c r="M19" s="14" t="s">
        <v>141</v>
      </c>
      <c r="N19" s="14" t="s">
        <v>142</v>
      </c>
      <c r="O19" s="14" t="s">
        <v>143</v>
      </c>
      <c r="P19" s="14" t="s">
        <v>144</v>
      </c>
      <c r="Q19" s="14" t="s">
        <v>145</v>
      </c>
      <c r="R19" s="14" t="s">
        <v>146</v>
      </c>
      <c r="S19" s="14" t="s">
        <v>147</v>
      </c>
    </row>
    <row r="20" spans="1:19" ht="36">
      <c r="A20" s="4">
        <v>15</v>
      </c>
      <c r="B20" s="3" t="s">
        <v>161</v>
      </c>
      <c r="C20" s="17" t="s">
        <v>177</v>
      </c>
      <c r="D20" s="3">
        <v>9.4499999999999993</v>
      </c>
      <c r="E20" s="3">
        <v>9.4</v>
      </c>
      <c r="F20" s="3">
        <v>9.69</v>
      </c>
      <c r="G20" s="3">
        <v>8.77</v>
      </c>
      <c r="H20" s="3">
        <v>8.5</v>
      </c>
      <c r="I20" s="3">
        <v>9.5</v>
      </c>
      <c r="J20" s="3">
        <v>9.2100000000000009</v>
      </c>
      <c r="L20" s="11" t="s">
        <v>20</v>
      </c>
      <c r="M20" s="20">
        <f>P6</f>
        <v>16</v>
      </c>
      <c r="N20" s="20">
        <f>P7</f>
        <v>16</v>
      </c>
      <c r="O20" s="20">
        <f>P8</f>
        <v>16</v>
      </c>
      <c r="P20" s="20">
        <f>P9</f>
        <v>16</v>
      </c>
      <c r="Q20" s="20">
        <f>P10</f>
        <v>16</v>
      </c>
      <c r="R20" s="20">
        <f>P11</f>
        <v>16</v>
      </c>
      <c r="S20" s="21">
        <f>P12</f>
        <v>16</v>
      </c>
    </row>
    <row r="21" spans="1:19" ht="36">
      <c r="A21" s="4">
        <v>16</v>
      </c>
      <c r="B21" s="3" t="s">
        <v>162</v>
      </c>
      <c r="C21" s="17" t="s">
        <v>178</v>
      </c>
      <c r="D21" s="3">
        <v>9.27</v>
      </c>
      <c r="E21" s="3">
        <v>9.3000000000000007</v>
      </c>
      <c r="F21" s="3">
        <v>9.77</v>
      </c>
      <c r="G21" s="3">
        <v>9.3800000000000008</v>
      </c>
      <c r="H21" s="3">
        <v>7.75</v>
      </c>
      <c r="I21" s="3">
        <v>8</v>
      </c>
      <c r="J21" s="3">
        <v>8.92</v>
      </c>
      <c r="L21" s="11" t="s">
        <v>21</v>
      </c>
      <c r="M21" s="1">
        <f>M6+N6</f>
        <v>16</v>
      </c>
      <c r="N21" s="1">
        <f>M7+N7</f>
        <v>16</v>
      </c>
      <c r="O21" s="1">
        <f>M8+N8</f>
        <v>16</v>
      </c>
      <c r="P21" s="1">
        <f>M9+N9</f>
        <v>16</v>
      </c>
      <c r="Q21" s="1">
        <f>M10+N10</f>
        <v>12</v>
      </c>
      <c r="R21" s="1">
        <f>M11+N11</f>
        <v>16</v>
      </c>
      <c r="S21" s="1">
        <f>M12+N12</f>
        <v>16</v>
      </c>
    </row>
    <row r="22" spans="1:19">
      <c r="A22" s="4"/>
      <c r="B22" s="15"/>
      <c r="C22" s="17"/>
      <c r="D22" s="16"/>
      <c r="E22" s="16"/>
      <c r="F22" s="16"/>
      <c r="G22" s="16"/>
      <c r="H22" s="16"/>
      <c r="I22" s="16"/>
      <c r="J22" s="16"/>
      <c r="L22" s="12" t="s">
        <v>22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75</v>
      </c>
      <c r="R22" s="8">
        <f t="shared" si="1"/>
        <v>100</v>
      </c>
      <c r="S22" s="8">
        <f t="shared" si="1"/>
        <v>100</v>
      </c>
    </row>
    <row r="23" spans="1:19">
      <c r="A23" s="4"/>
      <c r="B23" s="15"/>
      <c r="C23" s="17"/>
      <c r="D23" s="16"/>
      <c r="E23" s="16"/>
      <c r="F23" s="16"/>
      <c r="G23" s="16"/>
      <c r="H23" s="16"/>
      <c r="I23" s="16"/>
      <c r="J23" s="16"/>
      <c r="L23" s="13" t="s">
        <v>23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>
      <c r="A24" s="4"/>
      <c r="B24" s="15"/>
      <c r="C24" s="17"/>
      <c r="D24" s="16"/>
      <c r="E24" s="16"/>
      <c r="F24" s="16"/>
      <c r="G24" s="16"/>
      <c r="H24" s="16"/>
      <c r="I24" s="16"/>
      <c r="J24" s="16"/>
    </row>
    <row r="25" spans="1:19" ht="61.9" customHeight="1">
      <c r="A25" s="4"/>
      <c r="B25" s="15"/>
      <c r="C25" s="17"/>
      <c r="D25" s="16"/>
      <c r="E25" s="16"/>
      <c r="F25" s="16"/>
      <c r="G25" s="16"/>
      <c r="H25" s="16"/>
      <c r="I25" s="16"/>
      <c r="J25" s="16"/>
      <c r="L25" s="26" t="s">
        <v>139</v>
      </c>
      <c r="M25" s="26"/>
      <c r="N25" s="26"/>
      <c r="O25" s="26"/>
      <c r="P25" s="26"/>
      <c r="Q25" s="26"/>
      <c r="R25" s="26"/>
      <c r="S25" s="26"/>
    </row>
    <row r="26" spans="1:19">
      <c r="A26" s="4"/>
      <c r="B26" s="15"/>
      <c r="C26" s="17"/>
      <c r="D26" s="16"/>
      <c r="E26" s="16"/>
      <c r="F26" s="16"/>
      <c r="G26" s="16"/>
      <c r="H26" s="16"/>
      <c r="I26" s="16"/>
      <c r="J26" s="16"/>
    </row>
    <row r="27" spans="1:19">
      <c r="A27" s="4"/>
      <c r="B27" s="15"/>
      <c r="C27" s="17"/>
      <c r="D27" s="16"/>
      <c r="E27" s="16"/>
      <c r="F27" s="16"/>
      <c r="G27" s="16"/>
      <c r="H27" s="16"/>
      <c r="I27" s="16"/>
      <c r="J27" s="16"/>
    </row>
    <row r="28" spans="1:19">
      <c r="A28" s="4"/>
      <c r="B28" s="15"/>
      <c r="C28" s="18"/>
      <c r="D28" s="16"/>
      <c r="E28" s="16"/>
      <c r="F28" s="16"/>
      <c r="G28" s="16"/>
      <c r="H28" s="16"/>
      <c r="I28" s="16"/>
      <c r="J28" s="16"/>
    </row>
    <row r="29" spans="1:19">
      <c r="A29" s="4"/>
      <c r="B29" s="15"/>
      <c r="C29" s="17"/>
      <c r="D29" s="16"/>
      <c r="E29" s="16"/>
      <c r="F29" s="16"/>
      <c r="G29" s="16"/>
      <c r="H29" s="16"/>
      <c r="I29" s="16"/>
      <c r="J29" s="16"/>
    </row>
    <row r="30" spans="1:19">
      <c r="A30" s="4"/>
      <c r="B30" s="15"/>
      <c r="C30" s="17"/>
      <c r="D30" s="16"/>
      <c r="E30" s="16"/>
      <c r="F30" s="16"/>
      <c r="G30" s="16"/>
      <c r="H30" s="16"/>
      <c r="I30" s="16"/>
      <c r="J30" s="16"/>
    </row>
    <row r="31" spans="1:19">
      <c r="A31" s="4"/>
      <c r="B31" s="15"/>
      <c r="C31" s="17"/>
      <c r="D31" s="16"/>
      <c r="E31" s="16"/>
      <c r="F31" s="16"/>
      <c r="G31" s="16"/>
      <c r="H31" s="16"/>
      <c r="I31" s="16"/>
      <c r="J31" s="16"/>
    </row>
    <row r="32" spans="1:19">
      <c r="A32" s="4"/>
      <c r="B32" s="15"/>
      <c r="C32" s="17"/>
      <c r="D32" s="16"/>
      <c r="E32" s="16"/>
      <c r="F32" s="16"/>
      <c r="G32" s="16"/>
      <c r="H32" s="16"/>
      <c r="I32" s="16"/>
      <c r="J32" s="16"/>
    </row>
    <row r="33" spans="1:10">
      <c r="A33" s="4"/>
      <c r="B33" s="15"/>
      <c r="C33" s="17"/>
      <c r="D33" s="16"/>
      <c r="E33" s="16"/>
      <c r="F33" s="16"/>
      <c r="G33" s="16"/>
      <c r="H33" s="16"/>
      <c r="I33" s="16"/>
      <c r="J33" s="16"/>
    </row>
    <row r="34" spans="1:10">
      <c r="A34" s="4"/>
      <c r="B34" s="15"/>
      <c r="C34" s="17"/>
      <c r="D34" s="16"/>
      <c r="E34" s="16"/>
      <c r="F34" s="16"/>
      <c r="G34" s="16"/>
      <c r="H34" s="16"/>
      <c r="I34" s="16"/>
      <c r="J34" s="16"/>
    </row>
    <row r="35" spans="1:10">
      <c r="A35" s="4"/>
      <c r="B35" s="15"/>
      <c r="C35" s="17"/>
      <c r="D35" s="16"/>
      <c r="E35" s="16"/>
      <c r="F35" s="16"/>
      <c r="G35" s="16"/>
      <c r="H35" s="16"/>
      <c r="I35" s="16"/>
      <c r="J35" s="16"/>
    </row>
    <row r="36" spans="1:10">
      <c r="A36" s="4"/>
      <c r="B36" s="15"/>
      <c r="C36" s="17"/>
      <c r="D36" s="16"/>
      <c r="E36" s="16"/>
      <c r="F36" s="16"/>
      <c r="G36" s="16"/>
      <c r="H36" s="16"/>
      <c r="I36" s="16"/>
      <c r="J36" s="16"/>
    </row>
    <row r="37" spans="1:10">
      <c r="A37" s="4"/>
      <c r="B37" s="15"/>
      <c r="C37" s="18"/>
      <c r="D37" s="16"/>
      <c r="E37" s="16"/>
      <c r="F37" s="16"/>
      <c r="G37" s="16"/>
      <c r="H37" s="16"/>
      <c r="I37" s="16"/>
      <c r="J37" s="16"/>
    </row>
    <row r="38" spans="1:10">
      <c r="A38" s="4"/>
      <c r="B38" s="15"/>
      <c r="C38" s="18"/>
      <c r="D38" s="16"/>
      <c r="E38" s="16"/>
      <c r="F38" s="16"/>
      <c r="G38" s="16"/>
      <c r="H38" s="16"/>
      <c r="I38" s="16"/>
      <c r="J38" s="16"/>
    </row>
    <row r="39" spans="1:10">
      <c r="A39" s="4"/>
      <c r="B39" s="15"/>
      <c r="C39" s="17"/>
      <c r="D39" s="16"/>
      <c r="E39" s="16"/>
      <c r="F39" s="16"/>
      <c r="G39" s="16"/>
      <c r="H39" s="16"/>
      <c r="I39" s="16"/>
      <c r="J39" s="16"/>
    </row>
    <row r="40" spans="1:10">
      <c r="A40" s="4"/>
      <c r="B40" s="15"/>
      <c r="C40" s="18"/>
      <c r="D40" s="16"/>
      <c r="E40" s="16"/>
      <c r="F40" s="16"/>
      <c r="G40" s="16"/>
      <c r="H40" s="16"/>
      <c r="I40" s="16"/>
      <c r="J40" s="16"/>
    </row>
    <row r="41" spans="1:10">
      <c r="A41" s="4"/>
      <c r="B41" s="15"/>
      <c r="C41" s="17"/>
      <c r="D41" s="16"/>
      <c r="E41" s="16"/>
      <c r="F41" s="16"/>
      <c r="G41" s="16"/>
      <c r="H41" s="16"/>
      <c r="I41" s="16"/>
      <c r="J41" s="16"/>
    </row>
    <row r="42" spans="1:10">
      <c r="A42" s="4"/>
      <c r="B42" s="15"/>
      <c r="C42" s="17"/>
      <c r="D42" s="16"/>
      <c r="E42" s="16"/>
      <c r="F42" s="16"/>
      <c r="G42" s="16"/>
      <c r="H42" s="16"/>
      <c r="I42" s="16"/>
      <c r="J42" s="16"/>
    </row>
    <row r="43" spans="1:10">
      <c r="A43" s="4"/>
      <c r="B43" s="15"/>
      <c r="C43" s="17"/>
      <c r="D43" s="16"/>
      <c r="E43" s="16"/>
      <c r="F43" s="16"/>
      <c r="G43" s="16"/>
      <c r="H43" s="16"/>
      <c r="I43" s="16"/>
      <c r="J43" s="16"/>
    </row>
    <row r="44" spans="1:10">
      <c r="A44" s="4"/>
      <c r="B44" s="15"/>
      <c r="C44" s="17"/>
      <c r="D44" s="16"/>
      <c r="E44" s="16"/>
      <c r="F44" s="16"/>
      <c r="G44" s="16"/>
      <c r="H44" s="16"/>
      <c r="I44" s="16"/>
      <c r="J44" s="16"/>
    </row>
    <row r="45" spans="1:10">
      <c r="A45" s="4"/>
      <c r="B45" s="15"/>
      <c r="C45" s="17"/>
      <c r="D45" s="16"/>
      <c r="E45" s="16"/>
      <c r="F45" s="16"/>
      <c r="G45" s="16"/>
      <c r="H45" s="16"/>
      <c r="I45" s="16"/>
      <c r="J45" s="16"/>
    </row>
    <row r="46" spans="1:10">
      <c r="A46" s="4"/>
      <c r="B46" s="15"/>
      <c r="C46" s="17"/>
      <c r="D46" s="16"/>
      <c r="E46" s="16"/>
      <c r="F46" s="16"/>
      <c r="G46" s="16"/>
      <c r="H46" s="16"/>
      <c r="I46" s="16"/>
      <c r="J46" s="16"/>
    </row>
    <row r="47" spans="1:10">
      <c r="A47" s="4"/>
      <c r="B47" s="15"/>
      <c r="C47" s="17"/>
      <c r="D47" s="16"/>
      <c r="E47" s="16"/>
      <c r="F47" s="16"/>
      <c r="G47" s="16"/>
      <c r="H47" s="16"/>
      <c r="I47" s="16"/>
      <c r="J47" s="16"/>
    </row>
    <row r="48" spans="1:10">
      <c r="A48" s="4"/>
      <c r="B48" s="15"/>
      <c r="C48" s="17"/>
      <c r="D48" s="16"/>
      <c r="E48" s="16"/>
      <c r="F48" s="16"/>
      <c r="G48" s="16"/>
      <c r="H48" s="16"/>
      <c r="I48" s="16"/>
      <c r="J48" s="16"/>
    </row>
    <row r="49" spans="1:10">
      <c r="A49" s="4"/>
      <c r="B49" s="15"/>
      <c r="C49" s="17"/>
      <c r="D49" s="16"/>
      <c r="E49" s="16"/>
      <c r="F49" s="16"/>
      <c r="G49" s="16"/>
      <c r="H49" s="16"/>
      <c r="I49" s="16"/>
      <c r="J49" s="16"/>
    </row>
    <row r="50" spans="1:10">
      <c r="A50" s="4"/>
      <c r="B50" s="15"/>
      <c r="C50" s="17"/>
      <c r="D50" s="16"/>
      <c r="E50" s="16"/>
      <c r="F50" s="16"/>
      <c r="G50" s="16"/>
      <c r="H50" s="16"/>
      <c r="I50" s="16"/>
      <c r="J50" s="16"/>
    </row>
    <row r="51" spans="1:10">
      <c r="A51" s="4"/>
      <c r="B51" s="15"/>
      <c r="C51" s="17"/>
      <c r="D51" s="16"/>
      <c r="E51" s="16"/>
      <c r="F51" s="16"/>
      <c r="G51" s="16"/>
      <c r="H51" s="16"/>
      <c r="I51" s="16"/>
      <c r="J51" s="16"/>
    </row>
    <row r="52" spans="1:10">
      <c r="A52" s="4"/>
      <c r="B52" s="15"/>
      <c r="C52" s="17"/>
      <c r="D52" s="16"/>
      <c r="E52" s="16"/>
      <c r="F52" s="16"/>
      <c r="G52" s="16"/>
      <c r="H52" s="16"/>
      <c r="I52" s="16"/>
      <c r="J52" s="16"/>
    </row>
    <row r="53" spans="1:10">
      <c r="A53" s="4"/>
      <c r="B53" s="15"/>
      <c r="C53" s="18"/>
      <c r="D53" s="16"/>
      <c r="E53" s="16"/>
      <c r="F53" s="16"/>
      <c r="G53" s="16"/>
      <c r="H53" s="16"/>
      <c r="I53" s="16"/>
      <c r="J53" s="16"/>
    </row>
    <row r="54" spans="1:10">
      <c r="A54" s="4"/>
      <c r="B54" s="15"/>
      <c r="C54" s="17"/>
      <c r="D54" s="3"/>
      <c r="E54" s="3"/>
      <c r="F54" s="16"/>
      <c r="G54" s="16"/>
      <c r="H54" s="16"/>
      <c r="I54" s="16"/>
      <c r="J54" s="16"/>
    </row>
    <row r="55" spans="1:10">
      <c r="A55" s="4"/>
      <c r="B55" s="15"/>
      <c r="C55" s="17"/>
      <c r="D55" s="3"/>
      <c r="E55" s="3"/>
      <c r="F55" s="16"/>
      <c r="G55" s="16"/>
      <c r="H55" s="16"/>
      <c r="I55" s="16"/>
      <c r="J55" s="16"/>
    </row>
    <row r="56" spans="1:10">
      <c r="A56" s="4"/>
      <c r="B56" s="15"/>
      <c r="C56" s="17"/>
      <c r="D56" s="3"/>
      <c r="E56" s="3"/>
      <c r="F56" s="16"/>
      <c r="G56" s="16"/>
      <c r="H56" s="16"/>
      <c r="I56" s="16"/>
      <c r="J56" s="16"/>
    </row>
    <row r="57" spans="1:10">
      <c r="A57" s="4"/>
      <c r="B57" s="15"/>
      <c r="C57" s="17"/>
      <c r="D57" s="3"/>
      <c r="E57" s="3"/>
      <c r="F57" s="16"/>
      <c r="G57" s="16"/>
      <c r="H57" s="16"/>
      <c r="I57" s="16"/>
      <c r="J57" s="16"/>
    </row>
    <row r="58" spans="1:10">
      <c r="A58" s="4"/>
      <c r="B58" s="15"/>
      <c r="C58" s="17"/>
      <c r="D58" s="3"/>
      <c r="E58" s="3"/>
      <c r="F58" s="16"/>
      <c r="G58" s="16"/>
      <c r="H58" s="16"/>
      <c r="I58" s="16"/>
      <c r="J58" s="16"/>
    </row>
    <row r="59" spans="1:10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4"/>
  <sheetViews>
    <sheetView workbookViewId="0">
      <selection activeCell="P14" sqref="P14"/>
    </sheetView>
  </sheetViews>
  <sheetFormatPr defaultRowHeight="15"/>
  <sheetData>
    <row r="1" spans="1:16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15.75">
      <c r="A2" s="28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ht="15.75">
      <c r="A3" s="27" t="s">
        <v>38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>
      <c r="A4" s="29" t="s">
        <v>1</v>
      </c>
      <c r="B4" s="29"/>
      <c r="C4" s="29"/>
      <c r="D4" s="29"/>
      <c r="E4" s="29" t="s">
        <v>35</v>
      </c>
      <c r="F4" s="29"/>
      <c r="G4" s="29"/>
      <c r="H4" s="29"/>
      <c r="I4" s="29"/>
      <c r="J4" s="29"/>
      <c r="L4" s="1"/>
      <c r="M4" s="29" t="s">
        <v>11</v>
      </c>
      <c r="N4" s="29"/>
      <c r="O4" s="29"/>
    </row>
    <row r="5" spans="1:16" ht="90">
      <c r="A5" s="1" t="s">
        <v>2</v>
      </c>
      <c r="B5" s="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19" t="s">
        <v>36</v>
      </c>
    </row>
    <row r="6" spans="1:16">
      <c r="A6" s="4">
        <v>1</v>
      </c>
      <c r="B6" s="3" t="s">
        <v>148</v>
      </c>
      <c r="C6" s="17"/>
      <c r="D6" s="3">
        <v>9.18</v>
      </c>
      <c r="E6" s="3">
        <v>8.8000000000000007</v>
      </c>
      <c r="F6" s="3">
        <v>8.77</v>
      </c>
      <c r="G6" s="3">
        <v>8</v>
      </c>
      <c r="H6" s="3">
        <v>5.25</v>
      </c>
      <c r="I6" s="3">
        <v>6.25</v>
      </c>
      <c r="J6" s="3">
        <v>7.68</v>
      </c>
      <c r="L6" s="6">
        <v>1</v>
      </c>
      <c r="M6" s="4">
        <f>COUNTIFS($D$6:$D$105, "&lt;10.01", $D$6:$D$105, "&gt;7.99")</f>
        <v>16</v>
      </c>
      <c r="N6" s="9">
        <f>COUNTIFS($D$6:$D$105, "&lt;8.0", $D$6:$D$105, "&gt;5.99")</f>
        <v>0</v>
      </c>
      <c r="O6" s="4">
        <f>SUM(COUNTIFS($D$6:$D$105, {"&lt;6","GPW"}))</f>
        <v>0</v>
      </c>
      <c r="P6" s="1">
        <f>M6+N6+O6</f>
        <v>16</v>
      </c>
    </row>
    <row r="7" spans="1:16">
      <c r="A7" s="4">
        <v>2</v>
      </c>
      <c r="B7" s="3" t="s">
        <v>149</v>
      </c>
      <c r="C7" s="17"/>
      <c r="D7" s="3">
        <v>9.4499999999999993</v>
      </c>
      <c r="E7" s="3">
        <v>8.5</v>
      </c>
      <c r="F7" s="3">
        <v>9.23</v>
      </c>
      <c r="G7" s="3">
        <v>8.69</v>
      </c>
      <c r="H7" s="3">
        <v>6.5</v>
      </c>
      <c r="I7" s="3">
        <v>7.75</v>
      </c>
      <c r="J7" s="3">
        <v>8.35</v>
      </c>
      <c r="L7" s="7">
        <v>2</v>
      </c>
      <c r="M7" s="9">
        <f>COUNTIFS($E$6:$E$105, "&lt;10.01", $E$6:$E$105, "&gt;7.99")</f>
        <v>16</v>
      </c>
      <c r="N7" s="4">
        <f>COUNTIFS($E$6:$E$105, "&lt;8.0", $E$6:$E$105, "&gt;5.99")</f>
        <v>0</v>
      </c>
      <c r="O7" s="4">
        <f>SUM(COUNTIFS($E$6:$E$105, {"&lt;6","GPW"}))</f>
        <v>0</v>
      </c>
      <c r="P7" s="1">
        <f t="shared" ref="P7:P12" si="0">M7+N7+O7</f>
        <v>16</v>
      </c>
    </row>
    <row r="8" spans="1:16">
      <c r="A8" s="4">
        <v>3</v>
      </c>
      <c r="B8" s="3" t="s">
        <v>150</v>
      </c>
      <c r="C8" s="17"/>
      <c r="D8" s="3">
        <v>10</v>
      </c>
      <c r="E8" s="3">
        <v>9.6999999999999993</v>
      </c>
      <c r="F8" s="3">
        <v>9.4600000000000009</v>
      </c>
      <c r="G8" s="3">
        <v>8.69</v>
      </c>
      <c r="H8" s="3">
        <v>8.5</v>
      </c>
      <c r="I8" s="3">
        <v>9.75</v>
      </c>
      <c r="J8" s="3">
        <v>9.41</v>
      </c>
      <c r="L8" s="7">
        <v>3</v>
      </c>
      <c r="M8" s="4">
        <f>COUNTIFS($F$6:$F$105, "&lt;10.01", $F$6:$F$105, "&gt;7.99")</f>
        <v>15</v>
      </c>
      <c r="N8" s="4">
        <f>COUNTIFS($F$6:$F$105, "&lt;8.0", $F$6:$F$105, "&gt;5.99")</f>
        <v>1</v>
      </c>
      <c r="O8" s="4">
        <f>SUM(COUNTIFS($F$6:$F$105, {"&lt;6","GPW"}))</f>
        <v>0</v>
      </c>
      <c r="P8" s="1">
        <f t="shared" si="0"/>
        <v>16</v>
      </c>
    </row>
    <row r="9" spans="1:16">
      <c r="A9" s="4">
        <v>4</v>
      </c>
      <c r="B9" s="3" t="s">
        <v>151</v>
      </c>
      <c r="C9" s="17"/>
      <c r="D9" s="3">
        <v>9.73</v>
      </c>
      <c r="E9" s="3">
        <v>9.1999999999999993</v>
      </c>
      <c r="F9" s="3">
        <v>9.4600000000000009</v>
      </c>
      <c r="G9" s="3">
        <v>8.69</v>
      </c>
      <c r="H9" s="3">
        <v>7.75</v>
      </c>
      <c r="I9" s="3">
        <v>7.75</v>
      </c>
      <c r="J9" s="3">
        <v>8.75</v>
      </c>
      <c r="L9" s="7">
        <v>4</v>
      </c>
      <c r="M9" s="4">
        <f>COUNTIFS($G$6:$G$105, "&lt;10.01", $G$6:$G$105, "&gt;7.99")</f>
        <v>16</v>
      </c>
      <c r="N9" s="4">
        <f>COUNTIFS($G$6:$G$105, "&lt;8.0", $G$6:$G$105, "&gt;5.99")</f>
        <v>0</v>
      </c>
      <c r="O9" s="4">
        <f>SUM(COUNTIFS($G$6:$G$105, {"&lt;6","GPW"}))</f>
        <v>0</v>
      </c>
      <c r="P9" s="1">
        <f t="shared" si="0"/>
        <v>16</v>
      </c>
    </row>
    <row r="10" spans="1:16">
      <c r="A10" s="4">
        <v>5</v>
      </c>
      <c r="B10" s="3" t="s">
        <v>152</v>
      </c>
      <c r="C10" s="17"/>
      <c r="D10" s="3">
        <v>9.4499999999999993</v>
      </c>
      <c r="E10" s="3">
        <v>9.6999999999999993</v>
      </c>
      <c r="F10" s="3">
        <v>9.77</v>
      </c>
      <c r="G10" s="3">
        <v>8.92</v>
      </c>
      <c r="H10" s="3">
        <v>9</v>
      </c>
      <c r="I10" s="3">
        <v>9.5</v>
      </c>
      <c r="J10" s="3">
        <v>9.3800000000000008</v>
      </c>
      <c r="L10" s="7">
        <v>5</v>
      </c>
      <c r="M10" s="4">
        <f>COUNTIFS($H$6:$H$105, "&lt;10.01", $H$6:$H$105, "&gt;7.99")</f>
        <v>3</v>
      </c>
      <c r="N10" s="4">
        <f>COUNTIFS($H$6:$H$105, "&lt;8.00", $H$6:$H$105, "&gt;5.99")</f>
        <v>9</v>
      </c>
      <c r="O10" s="4">
        <f>SUM(COUNTIFS($H$6:$H$105, {"&lt;6","GPW"}))</f>
        <v>4</v>
      </c>
      <c r="P10" s="1">
        <f t="shared" si="0"/>
        <v>16</v>
      </c>
    </row>
    <row r="11" spans="1:16">
      <c r="A11" s="4">
        <v>6</v>
      </c>
      <c r="B11" s="3" t="s">
        <v>153</v>
      </c>
      <c r="C11" s="17"/>
      <c r="D11" s="3">
        <v>9.73</v>
      </c>
      <c r="E11" s="3">
        <v>9.6999999999999993</v>
      </c>
      <c r="F11" s="3">
        <v>9.4600000000000009</v>
      </c>
      <c r="G11" s="3">
        <v>8.5399999999999991</v>
      </c>
      <c r="H11" s="3">
        <v>6.5</v>
      </c>
      <c r="I11" s="3">
        <v>7.25</v>
      </c>
      <c r="J11" s="3">
        <v>8.49</v>
      </c>
      <c r="L11" s="7">
        <v>6</v>
      </c>
      <c r="M11" s="4">
        <f>COUNTIFS($I$6:$I$105, "&lt;10.01", $I$6:$I$105, "&gt;7.99")</f>
        <v>6</v>
      </c>
      <c r="N11" s="4">
        <f>COUNTIFS($I$6:$I$105, "&lt;8.00", $I$6:$I$105, "&gt;5.99")</f>
        <v>10</v>
      </c>
      <c r="O11" s="4">
        <f>SUM(COUNTIFS($I$6:$I$105, {"&lt;6","GPW"}))</f>
        <v>0</v>
      </c>
      <c r="P11" s="1">
        <f t="shared" si="0"/>
        <v>16</v>
      </c>
    </row>
    <row r="12" spans="1:16">
      <c r="A12" s="4">
        <v>7</v>
      </c>
      <c r="B12" s="3" t="s">
        <v>154</v>
      </c>
      <c r="C12" s="17"/>
      <c r="D12" s="3">
        <v>8.64</v>
      </c>
      <c r="E12" s="3">
        <v>8.1999999999999993</v>
      </c>
      <c r="F12" s="3">
        <v>8.85</v>
      </c>
      <c r="G12" s="3">
        <v>8.23</v>
      </c>
      <c r="H12" s="3">
        <v>6.75</v>
      </c>
      <c r="I12" s="3">
        <v>6.75</v>
      </c>
      <c r="J12" s="3">
        <v>7.9</v>
      </c>
      <c r="L12" s="8" t="s">
        <v>10</v>
      </c>
      <c r="M12" s="1">
        <f>COUNTIFS($J$6:$J$105, "&lt;10.01", $J$6:$J$105, "&gt;7.99")</f>
        <v>11</v>
      </c>
      <c r="N12" s="1">
        <f>COUNTIFS($J$6:$J$105, "&lt;8.0", $J$6:$J$105, "&gt;5.99")</f>
        <v>5</v>
      </c>
      <c r="O12" s="1">
        <f>SUM(COUNTIFS($J$6:$J$105, {"&lt;6","GPW"}))</f>
        <v>0</v>
      </c>
      <c r="P12" s="1">
        <f t="shared" si="0"/>
        <v>16</v>
      </c>
    </row>
    <row r="13" spans="1:16">
      <c r="A13" s="4">
        <v>8</v>
      </c>
      <c r="B13" s="3" t="s">
        <v>87</v>
      </c>
      <c r="C13" s="17"/>
      <c r="D13" s="3">
        <v>9.18</v>
      </c>
      <c r="E13" s="3">
        <v>8.6999999999999993</v>
      </c>
      <c r="F13" s="3">
        <v>9.23</v>
      </c>
      <c r="G13" s="3">
        <v>8.4600000000000009</v>
      </c>
      <c r="H13" s="3">
        <v>5</v>
      </c>
      <c r="I13" s="3">
        <v>6</v>
      </c>
      <c r="J13" s="3">
        <v>7.75</v>
      </c>
    </row>
    <row r="14" spans="1:16">
      <c r="A14" s="4">
        <v>9</v>
      </c>
      <c r="B14" s="3" t="s">
        <v>155</v>
      </c>
      <c r="C14" s="17"/>
      <c r="D14" s="3">
        <v>9</v>
      </c>
      <c r="E14" s="3">
        <v>9.3000000000000007</v>
      </c>
      <c r="F14" s="3">
        <v>9.77</v>
      </c>
      <c r="G14" s="3">
        <v>8.77</v>
      </c>
      <c r="H14" s="3">
        <v>7</v>
      </c>
      <c r="I14" s="3">
        <v>7.25</v>
      </c>
      <c r="J14" s="3">
        <v>8.51</v>
      </c>
    </row>
    <row r="15" spans="1:16">
      <c r="A15" s="4">
        <v>10</v>
      </c>
      <c r="B15" s="3" t="s">
        <v>156</v>
      </c>
      <c r="C15" s="17"/>
      <c r="D15" s="3">
        <v>9.4499999999999993</v>
      </c>
      <c r="E15" s="3">
        <v>9.4</v>
      </c>
      <c r="F15" s="3">
        <v>9.23</v>
      </c>
      <c r="G15" s="3">
        <v>8.77</v>
      </c>
      <c r="H15" s="3">
        <v>7.5</v>
      </c>
      <c r="I15" s="3">
        <v>8.25</v>
      </c>
      <c r="J15" s="3">
        <v>8.75</v>
      </c>
    </row>
    <row r="16" spans="1:16">
      <c r="A16" s="4">
        <v>11</v>
      </c>
      <c r="B16" s="3" t="s">
        <v>157</v>
      </c>
      <c r="C16" s="17"/>
      <c r="D16" s="3">
        <v>8.91</v>
      </c>
      <c r="E16" s="3">
        <v>8.8000000000000007</v>
      </c>
      <c r="F16" s="3">
        <v>8.77</v>
      </c>
      <c r="G16" s="3">
        <v>8</v>
      </c>
      <c r="H16" s="3">
        <v>5.25</v>
      </c>
      <c r="I16" s="3">
        <v>6.75</v>
      </c>
      <c r="J16" s="3">
        <v>7.72</v>
      </c>
    </row>
    <row r="17" spans="1:19" ht="315">
      <c r="A17" s="4">
        <v>12</v>
      </c>
      <c r="B17" s="3" t="s">
        <v>158</v>
      </c>
      <c r="C17" s="17"/>
      <c r="D17" s="3">
        <v>9.27</v>
      </c>
      <c r="E17" s="3">
        <v>9</v>
      </c>
      <c r="F17" s="3">
        <v>9.5399999999999991</v>
      </c>
      <c r="G17" s="3">
        <v>8.69</v>
      </c>
      <c r="H17" s="3">
        <v>7.25</v>
      </c>
      <c r="I17" s="3">
        <v>9</v>
      </c>
      <c r="J17" s="3">
        <v>8.7899999999999991</v>
      </c>
      <c r="L17" s="10" t="s">
        <v>34</v>
      </c>
      <c r="M17" s="25" t="s">
        <v>16</v>
      </c>
      <c r="N17" s="25"/>
      <c r="O17" s="25"/>
      <c r="P17" s="25"/>
      <c r="Q17" s="25"/>
      <c r="R17" s="25"/>
      <c r="S17" s="2" t="s">
        <v>17</v>
      </c>
    </row>
    <row r="18" spans="1:19">
      <c r="A18" s="4">
        <v>13</v>
      </c>
      <c r="B18" s="3" t="s">
        <v>159</v>
      </c>
      <c r="C18" s="17"/>
      <c r="D18" s="3">
        <v>9.27</v>
      </c>
      <c r="E18" s="3">
        <v>9.4</v>
      </c>
      <c r="F18" s="3">
        <v>9.77</v>
      </c>
      <c r="G18" s="3">
        <v>9.3800000000000008</v>
      </c>
      <c r="H18" s="3">
        <v>6.75</v>
      </c>
      <c r="I18" s="3">
        <v>7.25</v>
      </c>
      <c r="J18" s="3">
        <v>8.6300000000000008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>
      <c r="A19" s="4">
        <v>14</v>
      </c>
      <c r="B19" s="3" t="s">
        <v>160</v>
      </c>
      <c r="C19" s="17"/>
      <c r="D19" s="3">
        <v>8.73</v>
      </c>
      <c r="E19" s="3">
        <v>9.1</v>
      </c>
      <c r="F19" s="3">
        <v>7.77</v>
      </c>
      <c r="G19" s="3">
        <v>8</v>
      </c>
      <c r="H19" s="3">
        <v>5.75</v>
      </c>
      <c r="I19" s="3">
        <v>6.25</v>
      </c>
      <c r="J19" s="3">
        <v>7.55</v>
      </c>
      <c r="L19" s="1" t="s">
        <v>19</v>
      </c>
      <c r="M19" s="14" t="s">
        <v>30</v>
      </c>
      <c r="N19" s="14" t="s">
        <v>30</v>
      </c>
      <c r="O19" s="14" t="s">
        <v>30</v>
      </c>
      <c r="P19" s="14" t="s">
        <v>30</v>
      </c>
      <c r="Q19" s="14" t="s">
        <v>30</v>
      </c>
      <c r="R19" s="14" t="s">
        <v>30</v>
      </c>
      <c r="S19" s="14" t="s">
        <v>31</v>
      </c>
    </row>
    <row r="20" spans="1:19">
      <c r="A20" s="4">
        <v>15</v>
      </c>
      <c r="B20" s="3" t="s">
        <v>161</v>
      </c>
      <c r="C20" s="17"/>
      <c r="D20" s="3">
        <v>9.4499999999999993</v>
      </c>
      <c r="E20" s="3">
        <v>9.4</v>
      </c>
      <c r="F20" s="3">
        <v>9.69</v>
      </c>
      <c r="G20" s="3">
        <v>8.77</v>
      </c>
      <c r="H20" s="3">
        <v>8.5</v>
      </c>
      <c r="I20" s="3">
        <v>9.5</v>
      </c>
      <c r="J20" s="3">
        <v>9.2100000000000009</v>
      </c>
      <c r="L20" s="11" t="s">
        <v>20</v>
      </c>
      <c r="M20" s="20">
        <f>P6</f>
        <v>16</v>
      </c>
      <c r="N20" s="20">
        <f>P7</f>
        <v>16</v>
      </c>
      <c r="O20" s="20">
        <f>P8</f>
        <v>16</v>
      </c>
      <c r="P20" s="20">
        <f>P9</f>
        <v>16</v>
      </c>
      <c r="Q20" s="20">
        <f>P10</f>
        <v>16</v>
      </c>
      <c r="R20" s="20">
        <f>P11</f>
        <v>16</v>
      </c>
      <c r="S20" s="21">
        <f>P12</f>
        <v>16</v>
      </c>
    </row>
    <row r="21" spans="1:19">
      <c r="A21" s="4">
        <v>16</v>
      </c>
      <c r="B21" s="3" t="s">
        <v>162</v>
      </c>
      <c r="C21" s="17"/>
      <c r="D21" s="3">
        <v>9.27</v>
      </c>
      <c r="E21" s="3">
        <v>9.3000000000000007</v>
      </c>
      <c r="F21" s="3">
        <v>9.77</v>
      </c>
      <c r="G21" s="3">
        <v>9.3800000000000008</v>
      </c>
      <c r="H21" s="3">
        <v>7.75</v>
      </c>
      <c r="I21" s="3">
        <v>8</v>
      </c>
      <c r="J21" s="3">
        <v>8.92</v>
      </c>
      <c r="L21" s="11" t="s">
        <v>21</v>
      </c>
      <c r="M21" s="1">
        <f>M6+N6</f>
        <v>16</v>
      </c>
      <c r="N21" s="1">
        <f>M7+N7</f>
        <v>16</v>
      </c>
      <c r="O21" s="1">
        <f>M8+N8</f>
        <v>16</v>
      </c>
      <c r="P21" s="1">
        <f>M9+N9</f>
        <v>16</v>
      </c>
      <c r="Q21" s="1">
        <f>M10+N10</f>
        <v>12</v>
      </c>
      <c r="R21" s="1">
        <f>M11+N11</f>
        <v>16</v>
      </c>
      <c r="S21" s="1">
        <f>M12+N12</f>
        <v>16</v>
      </c>
    </row>
    <row r="22" spans="1:19">
      <c r="A22" s="4"/>
      <c r="B22" s="15"/>
      <c r="C22" s="17"/>
      <c r="D22" s="16"/>
      <c r="E22" s="16"/>
      <c r="F22" s="16"/>
      <c r="G22" s="16"/>
      <c r="H22" s="16"/>
      <c r="I22" s="16"/>
      <c r="J22" s="16"/>
      <c r="L22" s="12" t="s">
        <v>22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75</v>
      </c>
      <c r="R22" s="8">
        <f t="shared" si="1"/>
        <v>100</v>
      </c>
      <c r="S22" s="8">
        <f t="shared" si="1"/>
        <v>100</v>
      </c>
    </row>
    <row r="23" spans="1:19">
      <c r="A23" s="4"/>
      <c r="B23" s="15"/>
      <c r="C23" s="17"/>
      <c r="D23" s="16"/>
      <c r="E23" s="16"/>
      <c r="F23" s="16"/>
      <c r="G23" s="16"/>
      <c r="H23" s="16"/>
      <c r="I23" s="16"/>
      <c r="J23" s="16"/>
      <c r="L23" s="13" t="s">
        <v>23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>
      <c r="A24" s="4"/>
      <c r="B24" s="15"/>
      <c r="C24" s="17"/>
      <c r="D24" s="16"/>
      <c r="E24" s="16"/>
      <c r="F24" s="16"/>
      <c r="G24" s="16"/>
      <c r="H24" s="16"/>
      <c r="I24" s="16"/>
      <c r="J24" s="16"/>
    </row>
    <row r="25" spans="1:19" ht="18.75">
      <c r="A25" s="4"/>
      <c r="B25" s="15"/>
      <c r="C25" s="17"/>
      <c r="D25" s="16"/>
      <c r="E25" s="16"/>
      <c r="F25" s="16"/>
      <c r="G25" s="16"/>
      <c r="H25" s="16"/>
      <c r="I25" s="16"/>
      <c r="J25" s="16"/>
      <c r="L25" s="26" t="s">
        <v>32</v>
      </c>
      <c r="M25" s="26"/>
      <c r="N25" s="26"/>
      <c r="O25" s="26"/>
      <c r="P25" s="26"/>
      <c r="Q25" s="26"/>
      <c r="R25" s="26"/>
      <c r="S25" s="26"/>
    </row>
    <row r="26" spans="1:19">
      <c r="A26" s="4"/>
      <c r="B26" s="15"/>
      <c r="C26" s="17"/>
      <c r="D26" s="16"/>
      <c r="E26" s="16"/>
      <c r="F26" s="16"/>
      <c r="G26" s="16"/>
      <c r="H26" s="16"/>
      <c r="I26" s="16"/>
      <c r="J26" s="16"/>
    </row>
    <row r="27" spans="1:19">
      <c r="A27" s="4"/>
      <c r="B27" s="15"/>
      <c r="C27" s="17"/>
      <c r="D27" s="16"/>
      <c r="E27" s="16"/>
      <c r="F27" s="16"/>
      <c r="G27" s="16"/>
      <c r="H27" s="16"/>
      <c r="I27" s="16"/>
      <c r="J27" s="16"/>
    </row>
    <row r="28" spans="1:19">
      <c r="A28" s="4"/>
      <c r="B28" s="15"/>
      <c r="C28" s="18"/>
      <c r="D28" s="16"/>
      <c r="E28" s="16"/>
      <c r="F28" s="16"/>
      <c r="G28" s="16"/>
      <c r="H28" s="16"/>
      <c r="I28" s="16"/>
      <c r="J28" s="16"/>
    </row>
    <row r="29" spans="1:19">
      <c r="A29" s="4"/>
      <c r="B29" s="15"/>
      <c r="C29" s="17"/>
      <c r="D29" s="16"/>
      <c r="E29" s="16"/>
      <c r="F29" s="16"/>
      <c r="G29" s="16"/>
      <c r="H29" s="16"/>
      <c r="I29" s="16"/>
      <c r="J29" s="16"/>
    </row>
    <row r="30" spans="1:19">
      <c r="A30" s="4"/>
      <c r="B30" s="15"/>
      <c r="C30" s="17"/>
      <c r="D30" s="16"/>
      <c r="E30" s="16"/>
      <c r="F30" s="16"/>
      <c r="G30" s="16"/>
      <c r="H30" s="16"/>
      <c r="I30" s="16"/>
      <c r="J30" s="16"/>
    </row>
    <row r="31" spans="1:19">
      <c r="A31" s="4"/>
      <c r="B31" s="15"/>
      <c r="C31" s="17"/>
      <c r="D31" s="16"/>
      <c r="E31" s="16"/>
      <c r="F31" s="16"/>
      <c r="G31" s="16"/>
      <c r="H31" s="16"/>
      <c r="I31" s="16"/>
      <c r="J31" s="16"/>
    </row>
    <row r="32" spans="1:19">
      <c r="A32" s="4"/>
      <c r="B32" s="15"/>
      <c r="C32" s="17"/>
      <c r="D32" s="16"/>
      <c r="E32" s="16"/>
      <c r="F32" s="16"/>
      <c r="G32" s="16"/>
      <c r="H32" s="16"/>
      <c r="I32" s="16"/>
      <c r="J32" s="16"/>
    </row>
    <row r="33" spans="1:10">
      <c r="A33" s="4"/>
      <c r="B33" s="15"/>
      <c r="C33" s="17"/>
      <c r="D33" s="16"/>
      <c r="E33" s="16"/>
      <c r="F33" s="16"/>
      <c r="G33" s="16"/>
      <c r="H33" s="16"/>
      <c r="I33" s="16"/>
      <c r="J33" s="16"/>
    </row>
    <row r="34" spans="1:10">
      <c r="A34" s="4"/>
      <c r="B34" s="15"/>
      <c r="C34" s="17"/>
      <c r="D34" s="16"/>
      <c r="E34" s="16"/>
      <c r="F34" s="16"/>
      <c r="G34" s="16"/>
      <c r="H34" s="16"/>
      <c r="I34" s="16"/>
      <c r="J34" s="16"/>
    </row>
    <row r="35" spans="1:10">
      <c r="A35" s="4"/>
      <c r="B35" s="15"/>
      <c r="C35" s="17"/>
      <c r="D35" s="16"/>
      <c r="E35" s="16"/>
      <c r="F35" s="16"/>
      <c r="G35" s="16"/>
      <c r="H35" s="16"/>
      <c r="I35" s="16"/>
      <c r="J35" s="16"/>
    </row>
    <row r="36" spans="1:10">
      <c r="A36" s="4"/>
      <c r="B36" s="15"/>
      <c r="C36" s="17"/>
      <c r="D36" s="16"/>
      <c r="E36" s="16"/>
      <c r="F36" s="16"/>
      <c r="G36" s="16"/>
      <c r="H36" s="16"/>
      <c r="I36" s="16"/>
      <c r="J36" s="16"/>
    </row>
    <row r="37" spans="1:10">
      <c r="A37" s="4"/>
      <c r="B37" s="15"/>
      <c r="C37" s="18"/>
      <c r="D37" s="16"/>
      <c r="E37" s="16"/>
      <c r="F37" s="16"/>
      <c r="G37" s="16"/>
      <c r="H37" s="16"/>
      <c r="I37" s="16"/>
      <c r="J37" s="16"/>
    </row>
    <row r="38" spans="1:10">
      <c r="A38" s="4"/>
      <c r="B38" s="15"/>
      <c r="C38" s="18"/>
      <c r="D38" s="16"/>
      <c r="E38" s="16"/>
      <c r="F38" s="16"/>
      <c r="G38" s="16"/>
      <c r="H38" s="16"/>
      <c r="I38" s="16"/>
      <c r="J38" s="16"/>
    </row>
    <row r="39" spans="1:10">
      <c r="A39" s="4"/>
      <c r="B39" s="15"/>
      <c r="C39" s="17"/>
      <c r="D39" s="16"/>
      <c r="E39" s="16"/>
      <c r="F39" s="16"/>
      <c r="G39" s="16"/>
      <c r="H39" s="16"/>
      <c r="I39" s="16"/>
      <c r="J39" s="16"/>
    </row>
    <row r="40" spans="1:10">
      <c r="A40" s="4"/>
      <c r="B40" s="15"/>
      <c r="C40" s="18"/>
      <c r="D40" s="16"/>
      <c r="E40" s="16"/>
      <c r="F40" s="16"/>
      <c r="G40" s="16"/>
      <c r="H40" s="16"/>
      <c r="I40" s="16"/>
      <c r="J40" s="16"/>
    </row>
    <row r="41" spans="1:10">
      <c r="A41" s="4"/>
      <c r="B41" s="15"/>
      <c r="C41" s="17"/>
      <c r="D41" s="16"/>
      <c r="E41" s="16"/>
      <c r="F41" s="16"/>
      <c r="G41" s="16"/>
      <c r="H41" s="16"/>
      <c r="I41" s="16"/>
      <c r="J41" s="16"/>
    </row>
    <row r="42" spans="1:10">
      <c r="A42" s="4"/>
      <c r="B42" s="15"/>
      <c r="C42" s="17"/>
      <c r="D42" s="16"/>
      <c r="E42" s="16"/>
      <c r="F42" s="16"/>
      <c r="G42" s="16"/>
      <c r="H42" s="16"/>
      <c r="I42" s="16"/>
      <c r="J42" s="16"/>
    </row>
    <row r="43" spans="1:10">
      <c r="A43" s="4"/>
      <c r="B43" s="15"/>
      <c r="C43" s="17"/>
      <c r="D43" s="16"/>
      <c r="E43" s="16"/>
      <c r="F43" s="16"/>
      <c r="G43" s="16"/>
      <c r="H43" s="16"/>
      <c r="I43" s="16"/>
      <c r="J43" s="16"/>
    </row>
    <row r="44" spans="1:10">
      <c r="A44" s="4"/>
      <c r="B44" s="15"/>
      <c r="C44" s="17"/>
      <c r="D44" s="16"/>
      <c r="E44" s="16"/>
      <c r="F44" s="16"/>
      <c r="G44" s="16"/>
      <c r="H44" s="16"/>
      <c r="I44" s="16"/>
      <c r="J44" s="16"/>
    </row>
    <row r="45" spans="1:10">
      <c r="A45" s="4"/>
      <c r="B45" s="15"/>
      <c r="C45" s="17"/>
      <c r="D45" s="16"/>
      <c r="E45" s="16"/>
      <c r="F45" s="16"/>
      <c r="G45" s="16"/>
      <c r="H45" s="16"/>
      <c r="I45" s="16"/>
      <c r="J45" s="16"/>
    </row>
    <row r="46" spans="1:10">
      <c r="A46" s="4"/>
      <c r="B46" s="15"/>
      <c r="C46" s="17"/>
      <c r="D46" s="16"/>
      <c r="E46" s="16"/>
      <c r="F46" s="16"/>
      <c r="G46" s="16"/>
      <c r="H46" s="16"/>
      <c r="I46" s="16"/>
      <c r="J46" s="16"/>
    </row>
    <row r="47" spans="1:10">
      <c r="A47" s="4"/>
      <c r="B47" s="15"/>
      <c r="C47" s="17"/>
      <c r="D47" s="16"/>
      <c r="E47" s="16"/>
      <c r="F47" s="16"/>
      <c r="G47" s="16"/>
      <c r="H47" s="16"/>
      <c r="I47" s="16"/>
      <c r="J47" s="16"/>
    </row>
    <row r="48" spans="1:10">
      <c r="A48" s="4"/>
      <c r="B48" s="15"/>
      <c r="C48" s="17"/>
      <c r="D48" s="16"/>
      <c r="E48" s="16"/>
      <c r="F48" s="16"/>
      <c r="G48" s="16"/>
      <c r="H48" s="16"/>
      <c r="I48" s="16"/>
      <c r="J48" s="16"/>
    </row>
    <row r="49" spans="1:10">
      <c r="A49" s="4"/>
      <c r="B49" s="15"/>
      <c r="C49" s="17"/>
      <c r="D49" s="16"/>
      <c r="E49" s="16"/>
      <c r="F49" s="16"/>
      <c r="G49" s="16"/>
      <c r="H49" s="16"/>
      <c r="I49" s="16"/>
      <c r="J49" s="16"/>
    </row>
    <row r="50" spans="1:10">
      <c r="A50" s="4"/>
      <c r="B50" s="15"/>
      <c r="C50" s="17"/>
      <c r="D50" s="16"/>
      <c r="E50" s="16"/>
      <c r="F50" s="16"/>
      <c r="G50" s="16"/>
      <c r="H50" s="16"/>
      <c r="I50" s="16"/>
      <c r="J50" s="16"/>
    </row>
    <row r="51" spans="1:10">
      <c r="A51" s="4"/>
      <c r="B51" s="15"/>
      <c r="C51" s="17"/>
      <c r="D51" s="16"/>
      <c r="E51" s="16"/>
      <c r="F51" s="16"/>
      <c r="G51" s="16"/>
      <c r="H51" s="16"/>
      <c r="I51" s="16"/>
      <c r="J51" s="16"/>
    </row>
    <row r="52" spans="1:10">
      <c r="A52" s="4"/>
      <c r="B52" s="15"/>
      <c r="C52" s="17"/>
      <c r="D52" s="16"/>
      <c r="E52" s="16"/>
      <c r="F52" s="16"/>
      <c r="G52" s="16"/>
      <c r="H52" s="16"/>
      <c r="I52" s="16"/>
      <c r="J52" s="16"/>
    </row>
    <row r="53" spans="1:10">
      <c r="A53" s="4"/>
      <c r="B53" s="15"/>
      <c r="C53" s="18"/>
      <c r="D53" s="16"/>
      <c r="E53" s="16"/>
      <c r="F53" s="16"/>
      <c r="G53" s="16"/>
      <c r="H53" s="16"/>
      <c r="I53" s="16"/>
      <c r="J53" s="16"/>
    </row>
    <row r="54" spans="1:10">
      <c r="A54" s="4"/>
      <c r="B54" s="15"/>
      <c r="C54" s="17"/>
      <c r="D54" s="3"/>
      <c r="E54" s="3"/>
      <c r="F54" s="16"/>
      <c r="G54" s="16"/>
      <c r="H54" s="16"/>
      <c r="I54" s="16"/>
      <c r="J54" s="16"/>
    </row>
    <row r="55" spans="1:10">
      <c r="A55" s="4"/>
      <c r="B55" s="15"/>
      <c r="C55" s="17"/>
      <c r="D55" s="3"/>
      <c r="E55" s="3"/>
      <c r="F55" s="16"/>
      <c r="G55" s="16"/>
      <c r="H55" s="16"/>
      <c r="I55" s="16"/>
      <c r="J55" s="16"/>
    </row>
    <row r="56" spans="1:10">
      <c r="A56" s="4"/>
      <c r="B56" s="15"/>
      <c r="C56" s="17"/>
      <c r="D56" s="3"/>
      <c r="E56" s="3"/>
      <c r="F56" s="16"/>
      <c r="G56" s="16"/>
      <c r="H56" s="16"/>
      <c r="I56" s="16"/>
      <c r="J56" s="16"/>
    </row>
    <row r="57" spans="1:10">
      <c r="A57" s="4"/>
      <c r="B57" s="15"/>
      <c r="C57" s="17"/>
      <c r="D57" s="3"/>
      <c r="E57" s="3"/>
      <c r="F57" s="16"/>
      <c r="G57" s="16"/>
      <c r="H57" s="16"/>
      <c r="I57" s="16"/>
      <c r="J57" s="16"/>
    </row>
    <row r="58" spans="1:10">
      <c r="A58" s="4"/>
      <c r="B58" s="15"/>
      <c r="C58" s="17"/>
      <c r="D58" s="3"/>
      <c r="E58" s="3"/>
      <c r="F58" s="16"/>
      <c r="G58" s="16"/>
      <c r="H58" s="16"/>
      <c r="I58" s="16"/>
      <c r="J58" s="16"/>
    </row>
    <row r="59" spans="1:10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>
      <c r="A74" s="4"/>
      <c r="B74" s="5"/>
      <c r="C74" s="3"/>
      <c r="D74" s="3"/>
      <c r="E74" s="3"/>
      <c r="F74" s="3"/>
      <c r="G74" s="3"/>
      <c r="H74" s="3"/>
      <c r="I74" s="3"/>
      <c r="J74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 Attainment-2017-20</vt:lpstr>
      <vt:lpstr>CO Attainment-2018-21</vt:lpstr>
      <vt:lpstr>CO Attainment-2019-22</vt:lpstr>
      <vt:lpstr>CO Attainment-2020-23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User</cp:lastModifiedBy>
  <dcterms:created xsi:type="dcterms:W3CDTF">2023-07-02T03:41:55Z</dcterms:created>
  <dcterms:modified xsi:type="dcterms:W3CDTF">2023-10-04T05:24:11Z</dcterms:modified>
</cp:coreProperties>
</file>