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 activeTab="3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l="1"/>
  <c r="O11" i="4"/>
  <c r="O10" i="4"/>
  <c r="O9" i="4"/>
  <c r="O8" i="4"/>
  <c r="O7" i="4"/>
  <c r="O6" i="4"/>
  <c r="O12" i="3"/>
  <c r="O11" i="3"/>
  <c r="O10" i="3"/>
  <c r="O9" i="3"/>
  <c r="O8" i="3"/>
  <c r="O7" i="3"/>
  <c r="O6" i="3"/>
  <c r="O12" i="2"/>
  <c r="O11" i="2"/>
  <c r="O10" i="2"/>
  <c r="O9" i="2"/>
  <c r="O8" i="2"/>
  <c r="O7" i="2"/>
  <c r="O6" i="2"/>
  <c r="O11" i="1"/>
  <c r="O10" i="1"/>
  <c r="O9" i="1"/>
  <c r="O8" i="1"/>
  <c r="O7" i="1"/>
  <c r="O6" i="1"/>
  <c r="O12" i="1"/>
  <c r="N12" i="4" l="1"/>
  <c r="M12" i="4"/>
  <c r="P12" i="4" s="1"/>
  <c r="S20" i="4" s="1"/>
  <c r="N11" i="4"/>
  <c r="M11" i="4"/>
  <c r="N10" i="4"/>
  <c r="M10" i="4"/>
  <c r="Q21" i="4" s="1"/>
  <c r="N9" i="4"/>
  <c r="M9" i="4"/>
  <c r="N8" i="4"/>
  <c r="M8" i="4"/>
  <c r="N7" i="4"/>
  <c r="M7" i="4"/>
  <c r="N6" i="4"/>
  <c r="M6" i="4"/>
  <c r="M21" i="4" s="1"/>
  <c r="N12" i="3"/>
  <c r="M12" i="3"/>
  <c r="P12" i="3" s="1"/>
  <c r="S20" i="3" s="1"/>
  <c r="N11" i="3"/>
  <c r="M11" i="3"/>
  <c r="R21" i="3" s="1"/>
  <c r="N10" i="3"/>
  <c r="M10" i="3"/>
  <c r="Q21" i="3" s="1"/>
  <c r="N9" i="3"/>
  <c r="P21" i="3" s="1"/>
  <c r="M9" i="3"/>
  <c r="N8" i="3"/>
  <c r="M8" i="3"/>
  <c r="N7" i="3"/>
  <c r="M7" i="3"/>
  <c r="N6" i="3"/>
  <c r="M6" i="3"/>
  <c r="M21" i="3" s="1"/>
  <c r="N12" i="2"/>
  <c r="M12" i="2"/>
  <c r="P12" i="2" s="1"/>
  <c r="S20" i="2" s="1"/>
  <c r="N11" i="2"/>
  <c r="M11" i="2"/>
  <c r="N10" i="2"/>
  <c r="M10" i="2"/>
  <c r="Q21" i="2" s="1"/>
  <c r="N9" i="2"/>
  <c r="M9" i="2"/>
  <c r="N8" i="2"/>
  <c r="M8" i="2"/>
  <c r="N7" i="2"/>
  <c r="M7" i="2"/>
  <c r="N6" i="2"/>
  <c r="M6" i="2"/>
  <c r="M21" i="2" s="1"/>
  <c r="N6" i="1"/>
  <c r="N7" i="1"/>
  <c r="N8" i="1"/>
  <c r="N9" i="1"/>
  <c r="N10" i="1"/>
  <c r="N11" i="1"/>
  <c r="N12" i="1"/>
  <c r="M12" i="1"/>
  <c r="M11" i="1"/>
  <c r="M10" i="1"/>
  <c r="P10" i="1" s="1"/>
  <c r="Q20" i="1" s="1"/>
  <c r="M9" i="1"/>
  <c r="M8" i="1"/>
  <c r="M7" i="1"/>
  <c r="M6" i="1"/>
  <c r="P6" i="1" s="1"/>
  <c r="M20" i="1" s="1"/>
  <c r="R21" i="4" l="1"/>
  <c r="P21" i="4"/>
  <c r="R21" i="2"/>
  <c r="P21" i="2"/>
  <c r="P6" i="2"/>
  <c r="M20" i="2" s="1"/>
  <c r="P6" i="3"/>
  <c r="M20" i="3" s="1"/>
  <c r="P6" i="4"/>
  <c r="M20" i="4" s="1"/>
  <c r="P7" i="1"/>
  <c r="N20" i="1" s="1"/>
  <c r="P9" i="1"/>
  <c r="P20" i="1" s="1"/>
  <c r="P11" i="1"/>
  <c r="R20" i="1" s="1"/>
  <c r="P7" i="2"/>
  <c r="N20" i="2" s="1"/>
  <c r="P8" i="2"/>
  <c r="O20" i="2" s="1"/>
  <c r="P9" i="2"/>
  <c r="P20" i="2" s="1"/>
  <c r="P10" i="2"/>
  <c r="Q20" i="2" s="1"/>
  <c r="O21" i="2"/>
  <c r="P7" i="3"/>
  <c r="N20" i="3" s="1"/>
  <c r="P8" i="3"/>
  <c r="O20" i="3" s="1"/>
  <c r="P9" i="3"/>
  <c r="P20" i="3" s="1"/>
  <c r="P10" i="3"/>
  <c r="Q20" i="3" s="1"/>
  <c r="O21" i="3"/>
  <c r="P7" i="4"/>
  <c r="N20" i="4" s="1"/>
  <c r="P8" i="4"/>
  <c r="O20" i="4" s="1"/>
  <c r="O22" i="4" s="1"/>
  <c r="O23" i="4" s="1"/>
  <c r="P9" i="4"/>
  <c r="P20" i="4" s="1"/>
  <c r="P10" i="4"/>
  <c r="Q20" i="4" s="1"/>
  <c r="Q22" i="4" s="1"/>
  <c r="Q23" i="4" s="1"/>
  <c r="O21" i="4"/>
  <c r="P8" i="1"/>
  <c r="O20" i="1" s="1"/>
  <c r="P12" i="1"/>
  <c r="S20" i="1" s="1"/>
  <c r="N21" i="1"/>
  <c r="N22" i="1" s="1"/>
  <c r="N23" i="1" s="1"/>
  <c r="P22" i="4"/>
  <c r="P23" i="4" s="1"/>
  <c r="M22" i="4"/>
  <c r="M23" i="4" s="1"/>
  <c r="N21" i="4"/>
  <c r="N22" i="4" s="1"/>
  <c r="N23" i="4" s="1"/>
  <c r="P11" i="4"/>
  <c r="R20" i="4" s="1"/>
  <c r="R22" i="4" s="1"/>
  <c r="R23" i="4" s="1"/>
  <c r="S21" i="4"/>
  <c r="S22" i="4" s="1"/>
  <c r="S23" i="4" s="1"/>
  <c r="M22" i="3"/>
  <c r="M23" i="3" s="1"/>
  <c r="O22" i="3"/>
  <c r="O23" i="3" s="1"/>
  <c r="P22" i="3"/>
  <c r="P23" i="3" s="1"/>
  <c r="Q22" i="3"/>
  <c r="Q23" i="3" s="1"/>
  <c r="N21" i="3"/>
  <c r="N22" i="3" s="1"/>
  <c r="N23" i="3" s="1"/>
  <c r="P11" i="3"/>
  <c r="R20" i="3" s="1"/>
  <c r="R22" i="3" s="1"/>
  <c r="R23" i="3" s="1"/>
  <c r="S21" i="3"/>
  <c r="S22" i="3" s="1"/>
  <c r="S23" i="3" s="1"/>
  <c r="M22" i="2"/>
  <c r="M23" i="2" s="1"/>
  <c r="O22" i="2"/>
  <c r="O23" i="2" s="1"/>
  <c r="Q22" i="2"/>
  <c r="Q23" i="2" s="1"/>
  <c r="N21" i="2"/>
  <c r="P11" i="2"/>
  <c r="R20" i="2" s="1"/>
  <c r="R22" i="2" s="1"/>
  <c r="R23" i="2" s="1"/>
  <c r="S21" i="2"/>
  <c r="S22" i="2" s="1"/>
  <c r="S23" i="2" s="1"/>
  <c r="P21" i="1"/>
  <c r="M21" i="1"/>
  <c r="O21" i="1"/>
  <c r="Q21" i="1"/>
  <c r="Q22" i="1" s="1"/>
  <c r="Q23" i="1" s="1"/>
  <c r="R21" i="1"/>
  <c r="R22" i="1" s="1"/>
  <c r="R23" i="1" s="1"/>
  <c r="S21" i="1"/>
  <c r="S22" i="1" s="1"/>
  <c r="S23" i="1" s="1"/>
  <c r="N22" i="2" l="1"/>
  <c r="N23" i="2" s="1"/>
  <c r="P22" i="2"/>
  <c r="P23" i="2" s="1"/>
  <c r="P22" i="1"/>
  <c r="P23" i="1" s="1"/>
  <c r="M22" i="1"/>
  <c r="M23" i="1" s="1"/>
  <c r="O22" i="1"/>
  <c r="O23" i="1" s="1"/>
</calcChain>
</file>

<file path=xl/sharedStrings.xml><?xml version="1.0" encoding="utf-8"?>
<sst xmlns="http://schemas.openxmlformats.org/spreadsheetml/2006/main" count="208" uniqueCount="71">
  <si>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</si>
  <si>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</si>
  <si>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</si>
  <si>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</si>
  <si>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</si>
  <si>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</si>
  <si>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</si>
  <si>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</si>
  <si>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</si>
  <si>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</si>
  <si>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</si>
  <si>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</si>
  <si>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</si>
  <si>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</si>
  <si>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</si>
  <si>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</si>
  <si>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</si>
  <si>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</si>
  <si>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</si>
  <si>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</si>
  <si>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</si>
  <si>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</si>
  <si>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</si>
  <si>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</si>
  <si>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</si>
  <si>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</si>
  <si>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</si>
  <si>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</si>
  <si>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</si>
  <si>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PO: 1-XX</t>
  </si>
  <si>
    <t>IT IS OBSERVED IN THE FINAL RESULT (CGPA) THAT, XX % STUDENTS ACHIEVED MORE THAN 60% MARKS, SO THE HIGHEST CO ATTAINMENT LEVEL-X HAS BEEN ATTAINED.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</si>
  <si>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</si>
  <si>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</si>
  <si>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</si>
  <si>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</si>
  <si>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PROGRAM CODE: BMUC</t>
  </si>
  <si>
    <t>Nabarupa Kalindi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</si>
  <si>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</si>
  <si>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IT IS OBSERVED IN THE FINAL RESULT (CGPA) THAT, 100 % STUDENTS ACHIEVED MORE THAN 60% MARKS, SO THE HIGHEST CO ATTAINMENT LEVEL-3 HAS BEEN ATTAINED.</t>
  </si>
  <si>
    <t>009861 of 2017-18</t>
  </si>
  <si>
    <t>Rumpa Mahato</t>
  </si>
  <si>
    <t>Tanushree Datta</t>
  </si>
  <si>
    <t>010550 of  2018-19</t>
  </si>
  <si>
    <t>Tina Thakur</t>
  </si>
  <si>
    <t>010559 of  2018-19</t>
  </si>
  <si>
    <t>Bandana Thakur</t>
  </si>
  <si>
    <t>010079 of  2018-19</t>
  </si>
  <si>
    <t>Rimpa Banerjee</t>
  </si>
  <si>
    <t>010355 of  2018-19</t>
  </si>
  <si>
    <t>Madhurilata Garain</t>
  </si>
  <si>
    <t>010185 of  2018-19</t>
  </si>
  <si>
    <t>Anjali Panda</t>
  </si>
  <si>
    <t>010042 of  2018-19</t>
  </si>
  <si>
    <t>Riya Dutta</t>
  </si>
  <si>
    <t>010376 of  2018-19</t>
  </si>
  <si>
    <t>010393 of  2018-19</t>
  </si>
  <si>
    <t>Anindita  Das</t>
  </si>
  <si>
    <t>009451 of  2019-20</t>
  </si>
  <si>
    <t>Sampa Singha Modak</t>
  </si>
  <si>
    <t>010525 of  2020-21</t>
  </si>
  <si>
    <t>Kanika Garain</t>
  </si>
  <si>
    <t>010299 of  2020-21</t>
  </si>
  <si>
    <t>CO: 1 - 08</t>
  </si>
  <si>
    <t>CO: 1 - 07</t>
  </si>
  <si>
    <t>CO: 1 - 14</t>
  </si>
  <si>
    <t>CO: 1 - 12</t>
  </si>
  <si>
    <t>CO: 1 - 16</t>
  </si>
  <si>
    <t>DEPARTMENT: MUSIC (H.C.M.V. Hons)                                         ATTAINMENT BASED ON SGPA (FOR ALL THE 6 SEMESTERS) AND CGPA FOR ACADEMIC SESSION 2017-20</t>
  </si>
  <si>
    <t>DEPARTMENT: MUSIC (H.C.M.V. Hons)                         ATTAINMENT BASED ON SGPA (FOR ALL THE 6 SEMESTERS) AND CGPA FOR ACADEMIC SESSION 2018-21</t>
  </si>
  <si>
    <t>DEPARTMENT:     MUSIC (H.C.M.V. Hons)                                      ATTAINMENT BASED ON SGPA (FOR ALL THE 6 SEMESTERS) AND CGPA FOR ACADEMIC SESSION 2019-22</t>
  </si>
  <si>
    <t xml:space="preserve">    DEPARTMENT: MUSIC (H.C.M.V. Hons)                                           ATTAINMENT BASED ON SGPA (FOR ALL THE 6 SEMESTERS) AND CGPA FOR ACADEMIC SESSION 2020-23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</si>
</sst>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opLeftCell="A88" workbookViewId="0">
      <selection activeCell="F11" sqref="F11"/>
    </sheetView>
  </sheetViews>
  <sheetFormatPr defaultRowHeight="14.5" x14ac:dyDescent="0.35"/>
  <cols>
    <col min="2" max="2" width="18.7265625" bestFit="1" customWidth="1"/>
    <col min="12" max="12" width="39" customWidth="1"/>
    <col min="13" max="13" width="15.7265625" customWidth="1"/>
    <col min="14" max="14" width="16.1796875" customWidth="1"/>
    <col min="15" max="15" width="16" customWidth="1"/>
    <col min="16" max="16" width="13.453125" customWidth="1"/>
    <col min="17" max="17" width="12.7265625" customWidth="1"/>
    <col min="18" max="18" width="12.1796875" customWidth="1"/>
    <col min="19" max="19" width="11.26953125" customWidth="1"/>
  </cols>
  <sheetData>
    <row r="1" spans="1:16" ht="20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ht="20.5" customHeight="1" x14ac:dyDescent="0.25">
      <c r="A2" s="29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22.9" customHeight="1" x14ac:dyDescent="0.25">
      <c r="A3" s="28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ht="15" x14ac:dyDescent="0.25">
      <c r="A4" s="30" t="s">
        <v>35</v>
      </c>
      <c r="B4" s="30"/>
      <c r="C4" s="30"/>
      <c r="D4" s="30"/>
      <c r="E4" s="30" t="s">
        <v>32</v>
      </c>
      <c r="F4" s="30"/>
      <c r="G4" s="30"/>
      <c r="H4" s="30"/>
      <c r="I4" s="30"/>
      <c r="J4" s="30"/>
      <c r="L4" s="1"/>
      <c r="M4" s="30" t="s">
        <v>10</v>
      </c>
      <c r="N4" s="30"/>
      <c r="O4" s="30"/>
    </row>
    <row r="5" spans="1:16" ht="45" x14ac:dyDescent="0.25">
      <c r="A5" s="1" t="s">
        <v>1</v>
      </c>
      <c r="B5" s="1" t="s">
        <v>2</v>
      </c>
      <c r="C5" s="2" t="s">
        <v>31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19" t="s">
        <v>33</v>
      </c>
    </row>
    <row r="6" spans="1:16" ht="24" x14ac:dyDescent="0.25">
      <c r="A6" s="4">
        <v>1</v>
      </c>
      <c r="B6" s="22" t="s">
        <v>36</v>
      </c>
      <c r="C6" s="17" t="s">
        <v>39</v>
      </c>
      <c r="D6" s="16">
        <v>8.36</v>
      </c>
      <c r="E6" s="16">
        <v>8.6</v>
      </c>
      <c r="F6" s="16">
        <v>9.23</v>
      </c>
      <c r="G6" s="16">
        <v>9.23</v>
      </c>
      <c r="H6" s="16">
        <v>9.75</v>
      </c>
      <c r="I6" s="16">
        <v>9</v>
      </c>
      <c r="J6" s="16">
        <v>9.06</v>
      </c>
      <c r="L6" s="6">
        <v>1</v>
      </c>
      <c r="M6" s="4">
        <f>COUNTIFS($D$6:$D$105, "&lt;10.01", $D$6:$D$105, "&gt;7.99")</f>
        <v>1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1</v>
      </c>
    </row>
    <row r="7" spans="1:16" ht="15" x14ac:dyDescent="0.25">
      <c r="A7" s="4"/>
      <c r="B7" s="22"/>
      <c r="C7" s="17"/>
      <c r="D7" s="16"/>
      <c r="E7" s="16"/>
      <c r="F7" s="16"/>
      <c r="G7" s="16"/>
      <c r="H7" s="16"/>
      <c r="I7" s="16"/>
      <c r="J7" s="16"/>
      <c r="L7" s="7">
        <v>2</v>
      </c>
      <c r="M7" s="9">
        <f>COUNTIFS($E$6:$E$105, "&lt;10.01", $E$6:$E$105, "&gt;7.99")</f>
        <v>1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1</v>
      </c>
    </row>
    <row r="8" spans="1:16" ht="15" x14ac:dyDescent="0.25">
      <c r="A8" s="4"/>
      <c r="B8" s="15"/>
      <c r="C8" s="17"/>
      <c r="D8" s="16"/>
      <c r="E8" s="16"/>
      <c r="F8" s="16"/>
      <c r="G8" s="16"/>
      <c r="H8" s="16"/>
      <c r="I8" s="16"/>
      <c r="J8" s="16"/>
      <c r="L8" s="7">
        <v>3</v>
      </c>
      <c r="M8" s="4">
        <f>COUNTIFS($F$6:$F$105, "&lt;10.01", $F$6:$F$105, "&gt;7.99")</f>
        <v>1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1</v>
      </c>
    </row>
    <row r="9" spans="1:16" ht="15" x14ac:dyDescent="0.25">
      <c r="A9" s="4"/>
      <c r="B9" s="15"/>
      <c r="C9" s="17"/>
      <c r="D9" s="16"/>
      <c r="E9" s="16"/>
      <c r="F9" s="16"/>
      <c r="G9" s="16"/>
      <c r="H9" s="16"/>
      <c r="I9" s="16"/>
      <c r="J9" s="16"/>
      <c r="L9" s="7">
        <v>4</v>
      </c>
      <c r="M9" s="4">
        <f>COUNTIFS($G$6:$G$105, "&lt;10.01", $G$6:$G$105, "&gt;7.99")</f>
        <v>1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1</v>
      </c>
    </row>
    <row r="10" spans="1:16" ht="15" x14ac:dyDescent="0.25">
      <c r="A10" s="4"/>
      <c r="B10" s="15"/>
      <c r="C10" s="17"/>
      <c r="D10" s="16"/>
      <c r="E10" s="16"/>
      <c r="F10" s="16"/>
      <c r="G10" s="16"/>
      <c r="H10" s="16"/>
      <c r="I10" s="16"/>
      <c r="J10" s="16"/>
      <c r="L10" s="7">
        <v>5</v>
      </c>
      <c r="M10" s="4">
        <f>COUNTIFS($H$6:$H$105, "&lt;10.01", $H$6:$H$105, "&gt;7.99")</f>
        <v>1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1</v>
      </c>
    </row>
    <row r="11" spans="1:16" ht="15" x14ac:dyDescent="0.25">
      <c r="A11" s="4"/>
      <c r="B11" s="15"/>
      <c r="C11" s="17"/>
      <c r="D11" s="16"/>
      <c r="E11" s="16"/>
      <c r="F11" s="16"/>
      <c r="G11" s="16"/>
      <c r="H11" s="16"/>
      <c r="I11" s="16"/>
      <c r="J11" s="16"/>
      <c r="L11" s="7">
        <v>6</v>
      </c>
      <c r="M11" s="4">
        <f>COUNTIFS($I$6:$I$105, "&lt;10.01", $I$6:$I$105, "&gt;7.99")</f>
        <v>1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1</v>
      </c>
    </row>
    <row r="12" spans="1:16" ht="15" x14ac:dyDescent="0.25">
      <c r="A12" s="4"/>
      <c r="B12" s="15"/>
      <c r="C12" s="17"/>
      <c r="D12" s="16"/>
      <c r="E12" s="16"/>
      <c r="F12" s="16"/>
      <c r="G12" s="16"/>
      <c r="H12" s="16"/>
      <c r="I12" s="16"/>
      <c r="J12" s="16"/>
      <c r="L12" s="8" t="s">
        <v>9</v>
      </c>
      <c r="M12" s="1">
        <f>COUNTIFS($J$6:$J$105, "&lt;10.01", $J$6:$J$105, "&gt;7.99")</f>
        <v>1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1</v>
      </c>
    </row>
    <row r="13" spans="1:16" ht="15" x14ac:dyDescent="0.25">
      <c r="A13" s="4"/>
      <c r="B13" s="15"/>
      <c r="C13" s="17"/>
      <c r="D13" s="16"/>
      <c r="E13" s="16"/>
      <c r="F13" s="16"/>
      <c r="G13" s="16"/>
      <c r="H13" s="16"/>
      <c r="I13" s="16"/>
      <c r="J13" s="16"/>
    </row>
    <row r="14" spans="1:16" ht="15" x14ac:dyDescent="0.25">
      <c r="A14" s="4"/>
      <c r="B14" s="15"/>
      <c r="C14" s="17"/>
      <c r="D14" s="16"/>
      <c r="E14" s="16"/>
      <c r="F14" s="16"/>
      <c r="G14" s="16"/>
      <c r="H14" s="16"/>
      <c r="I14" s="16"/>
      <c r="J14" s="16"/>
    </row>
    <row r="15" spans="1:16" ht="15" x14ac:dyDescent="0.25">
      <c r="A15" s="4"/>
      <c r="B15" s="15"/>
      <c r="C15" s="17"/>
      <c r="D15" s="16"/>
      <c r="E15" s="16"/>
      <c r="F15" s="16"/>
      <c r="G15" s="16"/>
      <c r="H15" s="16"/>
      <c r="I15" s="16"/>
      <c r="J15" s="16"/>
    </row>
    <row r="16" spans="1:16" ht="15" x14ac:dyDescent="0.25">
      <c r="A16" s="4"/>
      <c r="B16" s="15"/>
      <c r="C16" s="17"/>
      <c r="D16" s="16"/>
      <c r="E16" s="16"/>
      <c r="F16" s="16"/>
      <c r="G16" s="16"/>
      <c r="H16" s="16"/>
      <c r="I16" s="16"/>
      <c r="J16" s="16"/>
    </row>
    <row r="17" spans="1:19" ht="75" x14ac:dyDescent="0.25">
      <c r="A17" s="4"/>
      <c r="B17" s="15"/>
      <c r="C17" s="17"/>
      <c r="D17" s="16"/>
      <c r="E17" s="16"/>
      <c r="F17" s="16"/>
      <c r="G17" s="16"/>
      <c r="H17" s="16"/>
      <c r="I17" s="16"/>
      <c r="J17" s="16"/>
      <c r="L17" s="10" t="s">
        <v>37</v>
      </c>
      <c r="M17" s="26" t="s">
        <v>15</v>
      </c>
      <c r="N17" s="26"/>
      <c r="O17" s="26"/>
      <c r="P17" s="26"/>
      <c r="Q17" s="26"/>
      <c r="R17" s="26"/>
      <c r="S17" s="2" t="s">
        <v>16</v>
      </c>
    </row>
    <row r="18" spans="1:19" ht="15" x14ac:dyDescent="0.25">
      <c r="A18" s="4"/>
      <c r="B18" s="15"/>
      <c r="C18" s="17"/>
      <c r="D18" s="16"/>
      <c r="E18" s="16"/>
      <c r="F18" s="16"/>
      <c r="G18" s="16"/>
      <c r="H18" s="16"/>
      <c r="I18" s="16"/>
      <c r="J18" s="16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15" x14ac:dyDescent="0.25">
      <c r="A19" s="4"/>
      <c r="B19" s="15"/>
      <c r="C19" s="17"/>
      <c r="D19" s="16"/>
      <c r="E19" s="16"/>
      <c r="F19" s="16"/>
      <c r="G19" s="16"/>
      <c r="H19" s="16"/>
      <c r="I19" s="16"/>
      <c r="J19" s="16"/>
      <c r="L19" s="1" t="s">
        <v>18</v>
      </c>
      <c r="M19" s="14" t="s">
        <v>62</v>
      </c>
      <c r="N19" s="14" t="s">
        <v>63</v>
      </c>
      <c r="O19" s="14" t="s">
        <v>64</v>
      </c>
      <c r="P19" s="14" t="s">
        <v>65</v>
      </c>
      <c r="Q19" s="14" t="s">
        <v>66</v>
      </c>
      <c r="R19" s="14" t="s">
        <v>65</v>
      </c>
      <c r="S19" s="14" t="s">
        <v>29</v>
      </c>
    </row>
    <row r="20" spans="1:19" ht="15" x14ac:dyDescent="0.25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19</v>
      </c>
      <c r="M20" s="20">
        <f>P6</f>
        <v>1</v>
      </c>
      <c r="N20" s="20">
        <f>P7</f>
        <v>1</v>
      </c>
      <c r="O20" s="20">
        <f>P8</f>
        <v>1</v>
      </c>
      <c r="P20" s="20">
        <f>P9</f>
        <v>1</v>
      </c>
      <c r="Q20" s="20">
        <f>P10</f>
        <v>1</v>
      </c>
      <c r="R20" s="20">
        <f>P11</f>
        <v>1</v>
      </c>
      <c r="S20" s="21">
        <f>P12</f>
        <v>1</v>
      </c>
    </row>
    <row r="21" spans="1:19" ht="15" x14ac:dyDescent="0.25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20</v>
      </c>
      <c r="M21" s="1">
        <f>M6+N6</f>
        <v>1</v>
      </c>
      <c r="N21" s="1">
        <f>M7+N7</f>
        <v>1</v>
      </c>
      <c r="O21" s="1">
        <f>M8+N8</f>
        <v>1</v>
      </c>
      <c r="P21" s="1">
        <f>M9+N9</f>
        <v>1</v>
      </c>
      <c r="Q21" s="1">
        <f>M10+N10</f>
        <v>1</v>
      </c>
      <c r="R21" s="1">
        <f>M11+N11</f>
        <v>1</v>
      </c>
      <c r="S21" s="1">
        <f>M12+N12</f>
        <v>1</v>
      </c>
    </row>
    <row r="22" spans="1:19" ht="15" x14ac:dyDescent="0.25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Q22" si="1">O21/O20*100</f>
        <v>100</v>
      </c>
      <c r="P22" s="8">
        <f t="shared" si="1"/>
        <v>100</v>
      </c>
      <c r="Q22" s="8">
        <f t="shared" si="1"/>
        <v>100</v>
      </c>
      <c r="R22" s="8">
        <f t="shared" ref="R22" si="2">R21/R20*100</f>
        <v>100</v>
      </c>
      <c r="S22" s="8">
        <f t="shared" ref="S22" si="3">S21/S20*100</f>
        <v>100</v>
      </c>
    </row>
    <row r="23" spans="1:19" ht="15" x14ac:dyDescent="0.25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4">IF(N22&gt;=75, "3", IF(N22&gt;=60, "2", IF(N22&gt;=50, "1", "0")))</f>
        <v>3</v>
      </c>
      <c r="O23" s="13" t="str">
        <f t="shared" si="4"/>
        <v>3</v>
      </c>
      <c r="P23" s="13" t="str">
        <f t="shared" si="4"/>
        <v>3</v>
      </c>
      <c r="Q23" s="13" t="str">
        <f t="shared" si="4"/>
        <v>3</v>
      </c>
      <c r="R23" s="13" t="str">
        <f t="shared" si="4"/>
        <v>3</v>
      </c>
      <c r="S23" s="13" t="str">
        <f t="shared" si="4"/>
        <v>3</v>
      </c>
    </row>
    <row r="24" spans="1:19" ht="15" x14ac:dyDescent="0.25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" customHeight="1" x14ac:dyDescent="0.25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7" t="s">
        <v>38</v>
      </c>
      <c r="M25" s="27"/>
      <c r="N25" s="27"/>
      <c r="O25" s="27"/>
      <c r="P25" s="27"/>
      <c r="Q25" s="27"/>
      <c r="R25" s="27"/>
      <c r="S25" s="27"/>
    </row>
    <row r="26" spans="1:19" x14ac:dyDescent="0.35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 x14ac:dyDescent="0.35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 x14ac:dyDescent="0.35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 x14ac:dyDescent="0.35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 x14ac:dyDescent="0.35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 x14ac:dyDescent="0.35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 x14ac:dyDescent="0.35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 x14ac:dyDescent="0.35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 x14ac:dyDescent="0.35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 x14ac:dyDescent="0.35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 x14ac:dyDescent="0.35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 x14ac:dyDescent="0.35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 x14ac:dyDescent="0.35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 x14ac:dyDescent="0.35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 x14ac:dyDescent="0.35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 x14ac:dyDescent="0.35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 x14ac:dyDescent="0.35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 x14ac:dyDescent="0.35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 x14ac:dyDescent="0.35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 x14ac:dyDescent="0.35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 x14ac:dyDescent="0.35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 x14ac:dyDescent="0.35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 x14ac:dyDescent="0.35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 x14ac:dyDescent="0.35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 x14ac:dyDescent="0.35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 x14ac:dyDescent="0.35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 x14ac:dyDescent="0.35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 x14ac:dyDescent="0.35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 x14ac:dyDescent="0.35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 x14ac:dyDescent="0.35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 x14ac:dyDescent="0.35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 x14ac:dyDescent="0.35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 x14ac:dyDescent="0.35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 x14ac:dyDescent="0.35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5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5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5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5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5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5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5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5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5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5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5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5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5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5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5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5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5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5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5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5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5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5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5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5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5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5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5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5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5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5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5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5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5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5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5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5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5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5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5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sortState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opLeftCell="G13" workbookViewId="0">
      <selection activeCell="A3" sqref="A3:O3"/>
    </sheetView>
  </sheetViews>
  <sheetFormatPr defaultRowHeight="14.5" x14ac:dyDescent="0.35"/>
  <cols>
    <col min="2" max="2" width="18.7265625" bestFit="1" customWidth="1"/>
    <col min="12" max="12" width="39" customWidth="1"/>
    <col min="13" max="13" width="15.7265625" customWidth="1"/>
    <col min="14" max="14" width="16.1796875" customWidth="1"/>
    <col min="15" max="15" width="16" customWidth="1"/>
    <col min="16" max="16" width="13.453125" customWidth="1"/>
    <col min="17" max="17" width="12.7265625" customWidth="1"/>
    <col min="18" max="18" width="12.1796875" customWidth="1"/>
    <col min="19" max="19" width="11.26953125" customWidth="1"/>
  </cols>
  <sheetData>
    <row r="1" spans="1:16" ht="20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ht="20.5" customHeight="1" x14ac:dyDescent="0.25">
      <c r="A2" s="29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22.9" customHeight="1" x14ac:dyDescent="0.25">
      <c r="A3" s="28" t="s">
        <v>68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ht="15" x14ac:dyDescent="0.25">
      <c r="A4" s="30" t="s">
        <v>35</v>
      </c>
      <c r="B4" s="30"/>
      <c r="C4" s="30"/>
      <c r="D4" s="30"/>
      <c r="E4" s="30" t="s">
        <v>32</v>
      </c>
      <c r="F4" s="30"/>
      <c r="G4" s="30"/>
      <c r="H4" s="30"/>
      <c r="I4" s="30"/>
      <c r="J4" s="30"/>
      <c r="L4" s="1"/>
      <c r="M4" s="30" t="s">
        <v>10</v>
      </c>
      <c r="N4" s="30"/>
      <c r="O4" s="30"/>
    </row>
    <row r="5" spans="1:16" ht="45" x14ac:dyDescent="0.25">
      <c r="A5" s="1" t="s">
        <v>1</v>
      </c>
      <c r="B5" s="1" t="s">
        <v>2</v>
      </c>
      <c r="C5" s="2" t="s">
        <v>31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19" t="s">
        <v>33</v>
      </c>
    </row>
    <row r="6" spans="1:16" ht="24" x14ac:dyDescent="0.25">
      <c r="A6" s="4">
        <v>1</v>
      </c>
      <c r="B6" s="23" t="s">
        <v>40</v>
      </c>
      <c r="C6" s="17" t="s">
        <v>55</v>
      </c>
      <c r="D6" s="16">
        <v>8.64</v>
      </c>
      <c r="E6" s="16">
        <v>7.5</v>
      </c>
      <c r="F6" s="16">
        <v>7.85</v>
      </c>
      <c r="G6" s="16">
        <v>9</v>
      </c>
      <c r="H6" s="16">
        <v>8.5</v>
      </c>
      <c r="I6" s="16">
        <v>8</v>
      </c>
      <c r="J6" s="16">
        <v>8.27</v>
      </c>
      <c r="L6" s="6">
        <v>1</v>
      </c>
      <c r="M6" s="4">
        <f>COUNTIFS($D$6:$D$105, "&lt;10.01", $D$6:$D$105, "&gt;7.99")</f>
        <v>5</v>
      </c>
      <c r="N6" s="9">
        <f>COUNTIFS($D$6:$D$105, "&lt;8.0", $D$6:$D$105, "&gt;5.99")</f>
        <v>3</v>
      </c>
      <c r="O6" s="4">
        <f>SUM(COUNTIFS($D$6:$D$105, {"&lt;6","GPW"}))</f>
        <v>0</v>
      </c>
      <c r="P6" s="1">
        <f>M6+N6+O6</f>
        <v>8</v>
      </c>
    </row>
    <row r="7" spans="1:16" ht="24" x14ac:dyDescent="0.25">
      <c r="A7" s="4">
        <v>2</v>
      </c>
      <c r="B7" s="15" t="s">
        <v>41</v>
      </c>
      <c r="C7" s="17" t="s">
        <v>42</v>
      </c>
      <c r="D7" s="16">
        <v>8.09</v>
      </c>
      <c r="E7" s="16">
        <v>7.5</v>
      </c>
      <c r="F7" s="16">
        <v>8.5399999999999991</v>
      </c>
      <c r="G7" s="16">
        <v>9.23</v>
      </c>
      <c r="H7" s="16">
        <v>9.23</v>
      </c>
      <c r="I7" s="16">
        <v>9.25</v>
      </c>
      <c r="J7" s="16">
        <v>8.73</v>
      </c>
      <c r="L7" s="7">
        <v>2</v>
      </c>
      <c r="M7" s="9">
        <f>COUNTIFS($E$6:$E$105, "&lt;10.01", $E$6:$E$105, "&gt;7.99")</f>
        <v>2</v>
      </c>
      <c r="N7" s="4">
        <f>COUNTIFS($E$6:$E$105, "&lt;8.0", $E$6:$E$105, "&gt;5.99")</f>
        <v>6</v>
      </c>
      <c r="O7" s="4">
        <f>SUM(COUNTIFS($E$6:$E$105, {"&lt;6","GPW"}))</f>
        <v>0</v>
      </c>
      <c r="P7" s="1">
        <f t="shared" ref="P7:P12" si="0">M7+N7+O7</f>
        <v>8</v>
      </c>
    </row>
    <row r="8" spans="1:16" ht="24" x14ac:dyDescent="0.25">
      <c r="A8" s="4">
        <v>3</v>
      </c>
      <c r="B8" s="15" t="s">
        <v>43</v>
      </c>
      <c r="C8" s="17" t="s">
        <v>44</v>
      </c>
      <c r="D8" s="16">
        <v>8.18</v>
      </c>
      <c r="E8" s="16">
        <v>7.5</v>
      </c>
      <c r="F8" s="16">
        <v>8.77</v>
      </c>
      <c r="G8" s="16">
        <v>9.31</v>
      </c>
      <c r="H8" s="16">
        <v>9</v>
      </c>
      <c r="I8" s="16">
        <v>9</v>
      </c>
      <c r="J8" s="16">
        <v>8.68</v>
      </c>
      <c r="L8" s="7">
        <v>3</v>
      </c>
      <c r="M8" s="4">
        <f>COUNTIFS($F$6:$F$105, "&lt;10.01", $F$6:$F$105, "&gt;7.99")</f>
        <v>5</v>
      </c>
      <c r="N8" s="4">
        <f>COUNTIFS($F$6:$F$105, "&lt;8.0", $F$6:$F$105, "&gt;5.99")</f>
        <v>3</v>
      </c>
      <c r="O8" s="4">
        <f>SUM(COUNTIFS($F$6:$F$105, {"&lt;6","GPW"}))</f>
        <v>0</v>
      </c>
      <c r="P8" s="1">
        <f t="shared" si="0"/>
        <v>8</v>
      </c>
    </row>
    <row r="9" spans="1:16" ht="24" x14ac:dyDescent="0.25">
      <c r="A9" s="4">
        <v>4</v>
      </c>
      <c r="B9" s="15" t="s">
        <v>45</v>
      </c>
      <c r="C9" s="17" t="s">
        <v>46</v>
      </c>
      <c r="D9" s="16">
        <v>9.18</v>
      </c>
      <c r="E9" s="16">
        <v>8.1999999999999993</v>
      </c>
      <c r="F9" s="16">
        <v>9</v>
      </c>
      <c r="G9" s="16">
        <v>9.77</v>
      </c>
      <c r="H9" s="16">
        <v>9.25</v>
      </c>
      <c r="I9" s="16">
        <v>9.25</v>
      </c>
      <c r="J9" s="16">
        <v>9.14</v>
      </c>
      <c r="L9" s="7">
        <v>4</v>
      </c>
      <c r="M9" s="4">
        <f>COUNTIFS($G$6:$G$105, "&lt;10.01", $G$6:$G$105, "&gt;7.99")</f>
        <v>8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8</v>
      </c>
    </row>
    <row r="10" spans="1:16" ht="24" x14ac:dyDescent="0.25">
      <c r="A10" s="4">
        <v>5</v>
      </c>
      <c r="B10" s="15" t="s">
        <v>47</v>
      </c>
      <c r="C10" s="17" t="s">
        <v>48</v>
      </c>
      <c r="D10" s="16">
        <v>7.82</v>
      </c>
      <c r="E10" s="16">
        <v>8.6999999999999993</v>
      </c>
      <c r="F10" s="16">
        <v>8.23</v>
      </c>
      <c r="G10" s="16">
        <v>9.23</v>
      </c>
      <c r="H10" s="16">
        <v>8.25</v>
      </c>
      <c r="I10" s="16">
        <v>8.25</v>
      </c>
      <c r="J10" s="16">
        <v>8.42</v>
      </c>
      <c r="L10" s="7">
        <v>5</v>
      </c>
      <c r="M10" s="4">
        <f>COUNTIFS($H$6:$H$105, "&lt;10.01", $H$6:$H$105, "&gt;7.99")</f>
        <v>8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8</v>
      </c>
    </row>
    <row r="11" spans="1:16" ht="24" x14ac:dyDescent="0.25">
      <c r="A11" s="4">
        <v>6</v>
      </c>
      <c r="B11" s="15" t="s">
        <v>49</v>
      </c>
      <c r="C11" s="17" t="s">
        <v>50</v>
      </c>
      <c r="D11" s="16">
        <v>7.91</v>
      </c>
      <c r="E11" s="16">
        <v>7.7</v>
      </c>
      <c r="F11" s="16">
        <v>7.31</v>
      </c>
      <c r="G11" s="16">
        <v>8.23</v>
      </c>
      <c r="H11" s="16">
        <v>8.5</v>
      </c>
      <c r="I11" s="16">
        <v>8.75</v>
      </c>
      <c r="J11" s="16">
        <v>8.07</v>
      </c>
      <c r="L11" s="7">
        <v>6</v>
      </c>
      <c r="M11" s="4">
        <f>COUNTIFS($I$6:$I$105, "&lt;10.01", $I$6:$I$105, "&gt;7.99")</f>
        <v>8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8</v>
      </c>
    </row>
    <row r="12" spans="1:16" ht="24" x14ac:dyDescent="0.25">
      <c r="A12" s="4">
        <v>7</v>
      </c>
      <c r="B12" s="15" t="s">
        <v>51</v>
      </c>
      <c r="C12" s="17" t="s">
        <v>52</v>
      </c>
      <c r="D12" s="16">
        <v>7.55</v>
      </c>
      <c r="E12" s="16">
        <v>7.9</v>
      </c>
      <c r="F12" s="16">
        <v>6.62</v>
      </c>
      <c r="G12" s="16">
        <v>8.23</v>
      </c>
      <c r="H12" s="16">
        <v>8.5</v>
      </c>
      <c r="I12" s="16">
        <v>8</v>
      </c>
      <c r="J12" s="16">
        <v>7.79</v>
      </c>
      <c r="L12" s="8" t="s">
        <v>9</v>
      </c>
      <c r="M12" s="1">
        <f>COUNTIFS($J$6:$J$105, "&lt;10.01", $J$6:$J$105, "&gt;7.99")</f>
        <v>7</v>
      </c>
      <c r="N12" s="1">
        <f>COUNTIFS($J$6:$J$105, "&lt;8.0", $J$6:$J$105, "&gt;5.99")</f>
        <v>1</v>
      </c>
      <c r="O12" s="1">
        <f>SUM(COUNTIFS($J$6:$J$105, {"&lt;6","GPW"}))</f>
        <v>0</v>
      </c>
      <c r="P12" s="1">
        <f t="shared" si="0"/>
        <v>8</v>
      </c>
    </row>
    <row r="13" spans="1:16" ht="24" x14ac:dyDescent="0.25">
      <c r="A13" s="4">
        <v>8</v>
      </c>
      <c r="B13" s="15" t="s">
        <v>53</v>
      </c>
      <c r="C13" s="17" t="s">
        <v>54</v>
      </c>
      <c r="D13" s="16">
        <v>8.5500000000000007</v>
      </c>
      <c r="E13" s="16">
        <v>7</v>
      </c>
      <c r="F13" s="16">
        <v>8</v>
      </c>
      <c r="G13" s="16">
        <v>9</v>
      </c>
      <c r="H13" s="16">
        <v>8.5</v>
      </c>
      <c r="I13" s="16">
        <v>8</v>
      </c>
      <c r="J13" s="16">
        <v>8.2100000000000009</v>
      </c>
    </row>
    <row r="14" spans="1:16" ht="15" x14ac:dyDescent="0.25">
      <c r="A14" s="4"/>
      <c r="B14" s="15"/>
      <c r="C14" s="17"/>
      <c r="D14" s="16"/>
      <c r="E14" s="16"/>
      <c r="F14" s="16"/>
      <c r="G14" s="16"/>
      <c r="H14" s="16"/>
      <c r="I14" s="16"/>
      <c r="J14" s="16"/>
    </row>
    <row r="15" spans="1:16" ht="15" x14ac:dyDescent="0.25">
      <c r="A15" s="4"/>
      <c r="B15" s="15"/>
      <c r="C15" s="17"/>
      <c r="D15" s="16"/>
      <c r="E15" s="16"/>
      <c r="F15" s="16"/>
      <c r="G15" s="16"/>
      <c r="H15" s="16"/>
      <c r="I15" s="16"/>
      <c r="J15" s="16"/>
    </row>
    <row r="16" spans="1:16" ht="15" x14ac:dyDescent="0.25">
      <c r="A16" s="4"/>
      <c r="B16" s="15"/>
      <c r="C16" s="17"/>
      <c r="D16" s="16"/>
      <c r="E16" s="16"/>
      <c r="F16" s="16"/>
      <c r="G16" s="16"/>
      <c r="H16" s="16"/>
      <c r="I16" s="16"/>
      <c r="J16" s="16"/>
    </row>
    <row r="17" spans="1:19" ht="75" x14ac:dyDescent="0.25">
      <c r="A17" s="4"/>
      <c r="B17" s="15"/>
      <c r="C17" s="17"/>
      <c r="D17" s="16"/>
      <c r="E17" s="16"/>
      <c r="F17" s="16"/>
      <c r="G17" s="16"/>
      <c r="H17" s="16"/>
      <c r="I17" s="16"/>
      <c r="J17" s="16"/>
      <c r="L17" s="10" t="s">
        <v>37</v>
      </c>
      <c r="M17" s="26" t="s">
        <v>15</v>
      </c>
      <c r="N17" s="26"/>
      <c r="O17" s="26"/>
      <c r="P17" s="26"/>
      <c r="Q17" s="26"/>
      <c r="R17" s="26"/>
      <c r="S17" s="2" t="s">
        <v>16</v>
      </c>
    </row>
    <row r="18" spans="1:19" ht="15" x14ac:dyDescent="0.25">
      <c r="A18" s="4"/>
      <c r="B18" s="15"/>
      <c r="C18" s="17"/>
      <c r="D18" s="16"/>
      <c r="E18" s="16"/>
      <c r="F18" s="16"/>
      <c r="G18" s="16"/>
      <c r="H18" s="16"/>
      <c r="I18" s="16"/>
      <c r="J18" s="16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15" x14ac:dyDescent="0.25">
      <c r="A19" s="4"/>
      <c r="B19" s="15"/>
      <c r="C19" s="17"/>
      <c r="D19" s="16"/>
      <c r="E19" s="16"/>
      <c r="F19" s="16"/>
      <c r="G19" s="16"/>
      <c r="H19" s="16"/>
      <c r="I19" s="16"/>
      <c r="J19" s="16"/>
      <c r="L19" s="1" t="s">
        <v>18</v>
      </c>
      <c r="M19" s="14" t="s">
        <v>62</v>
      </c>
      <c r="N19" s="14" t="s">
        <v>63</v>
      </c>
      <c r="O19" s="14" t="s">
        <v>64</v>
      </c>
      <c r="P19" s="14" t="s">
        <v>65</v>
      </c>
      <c r="Q19" s="14" t="s">
        <v>66</v>
      </c>
      <c r="R19" s="14" t="s">
        <v>65</v>
      </c>
      <c r="S19" s="14" t="s">
        <v>29</v>
      </c>
    </row>
    <row r="20" spans="1:19" ht="15" x14ac:dyDescent="0.25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19</v>
      </c>
      <c r="M20" s="20">
        <f>P6</f>
        <v>8</v>
      </c>
      <c r="N20" s="20">
        <f>P7</f>
        <v>8</v>
      </c>
      <c r="O20" s="20">
        <f>P8</f>
        <v>8</v>
      </c>
      <c r="P20" s="20">
        <f>P9</f>
        <v>8</v>
      </c>
      <c r="Q20" s="20">
        <f>P10</f>
        <v>8</v>
      </c>
      <c r="R20" s="20">
        <f>P11</f>
        <v>8</v>
      </c>
      <c r="S20" s="21">
        <f>P12</f>
        <v>8</v>
      </c>
    </row>
    <row r="21" spans="1:19" ht="15" x14ac:dyDescent="0.25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20</v>
      </c>
      <c r="M21" s="1">
        <f>M6+N6</f>
        <v>8</v>
      </c>
      <c r="N21" s="1">
        <f>M7+N7</f>
        <v>8</v>
      </c>
      <c r="O21" s="1">
        <f>M8+N8</f>
        <v>8</v>
      </c>
      <c r="P21" s="1">
        <f>M9+N9</f>
        <v>8</v>
      </c>
      <c r="Q21" s="1">
        <f>M10+N10</f>
        <v>8</v>
      </c>
      <c r="R21" s="1">
        <f>M11+N11</f>
        <v>8</v>
      </c>
      <c r="S21" s="1">
        <f>M12+N12</f>
        <v>8</v>
      </c>
    </row>
    <row r="22" spans="1:19" ht="15" x14ac:dyDescent="0.25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ht="15" x14ac:dyDescent="0.25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15" x14ac:dyDescent="0.25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" customHeight="1" x14ac:dyDescent="0.25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7" t="s">
        <v>38</v>
      </c>
      <c r="M25" s="27"/>
      <c r="N25" s="27"/>
      <c r="O25" s="27"/>
      <c r="P25" s="27"/>
      <c r="Q25" s="27"/>
      <c r="R25" s="27"/>
      <c r="S25" s="27"/>
    </row>
    <row r="26" spans="1:19" ht="15" x14ac:dyDescent="0.25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 ht="15" x14ac:dyDescent="0.25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 ht="15" x14ac:dyDescent="0.25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 ht="15" x14ac:dyDescent="0.25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 ht="15" x14ac:dyDescent="0.25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 ht="15" x14ac:dyDescent="0.25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 ht="15" x14ac:dyDescent="0.25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 ht="15" x14ac:dyDescent="0.25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 ht="15" x14ac:dyDescent="0.25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 ht="15" x14ac:dyDescent="0.25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 ht="15" x14ac:dyDescent="0.25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 ht="15" x14ac:dyDescent="0.25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 ht="15" x14ac:dyDescent="0.25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 x14ac:dyDescent="0.35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 x14ac:dyDescent="0.35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 x14ac:dyDescent="0.35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 x14ac:dyDescent="0.35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 x14ac:dyDescent="0.35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 x14ac:dyDescent="0.35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 x14ac:dyDescent="0.35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 x14ac:dyDescent="0.35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 x14ac:dyDescent="0.35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 x14ac:dyDescent="0.35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 x14ac:dyDescent="0.35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 x14ac:dyDescent="0.35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 x14ac:dyDescent="0.35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 x14ac:dyDescent="0.35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 x14ac:dyDescent="0.35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 x14ac:dyDescent="0.35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 x14ac:dyDescent="0.35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 x14ac:dyDescent="0.35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 x14ac:dyDescent="0.35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 x14ac:dyDescent="0.35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 x14ac:dyDescent="0.35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5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5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5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5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5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5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5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5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5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5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5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5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5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5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5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5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5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5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5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5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5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5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5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5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5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5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5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5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5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5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5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5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5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5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5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5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5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5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5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opLeftCell="G7" workbookViewId="0">
      <selection activeCell="A3" sqref="A3:O3"/>
    </sheetView>
  </sheetViews>
  <sheetFormatPr defaultRowHeight="14.5" x14ac:dyDescent="0.35"/>
  <cols>
    <col min="2" max="2" width="18.7265625" bestFit="1" customWidth="1"/>
    <col min="12" max="12" width="39" customWidth="1"/>
    <col min="13" max="13" width="15.7265625" customWidth="1"/>
    <col min="14" max="14" width="16.1796875" customWidth="1"/>
    <col min="15" max="15" width="16" customWidth="1"/>
    <col min="16" max="16" width="13.453125" customWidth="1"/>
    <col min="17" max="17" width="12.7265625" customWidth="1"/>
    <col min="18" max="18" width="12.1796875" customWidth="1"/>
    <col min="19" max="19" width="11.26953125" customWidth="1"/>
  </cols>
  <sheetData>
    <row r="1" spans="1:16" ht="20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ht="20.5" customHeight="1" x14ac:dyDescent="0.25">
      <c r="A2" s="29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22.9" customHeight="1" x14ac:dyDescent="0.25">
      <c r="A3" s="28" t="s">
        <v>69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ht="15" x14ac:dyDescent="0.25">
      <c r="A4" s="30" t="s">
        <v>35</v>
      </c>
      <c r="B4" s="30"/>
      <c r="C4" s="30"/>
      <c r="D4" s="30"/>
      <c r="E4" s="30" t="s">
        <v>32</v>
      </c>
      <c r="F4" s="30"/>
      <c r="G4" s="30"/>
      <c r="H4" s="30"/>
      <c r="I4" s="30"/>
      <c r="J4" s="30"/>
      <c r="L4" s="1"/>
      <c r="M4" s="30" t="s">
        <v>10</v>
      </c>
      <c r="N4" s="30"/>
      <c r="O4" s="30"/>
    </row>
    <row r="5" spans="1:16" ht="45" x14ac:dyDescent="0.25">
      <c r="A5" s="1" t="s">
        <v>1</v>
      </c>
      <c r="B5" s="1" t="s">
        <v>2</v>
      </c>
      <c r="C5" s="2" t="s">
        <v>31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19" t="s">
        <v>33</v>
      </c>
    </row>
    <row r="6" spans="1:16" ht="24" x14ac:dyDescent="0.25">
      <c r="A6" s="4">
        <v>1</v>
      </c>
      <c r="B6" s="25" t="s">
        <v>56</v>
      </c>
      <c r="C6" s="17" t="s">
        <v>57</v>
      </c>
      <c r="D6" s="16">
        <v>8.91</v>
      </c>
      <c r="E6" s="16">
        <v>9</v>
      </c>
      <c r="F6" s="16">
        <v>8.5399999999999991</v>
      </c>
      <c r="G6" s="16">
        <v>9.08</v>
      </c>
      <c r="H6" s="16">
        <v>9.25</v>
      </c>
      <c r="I6" s="16">
        <v>9.5</v>
      </c>
      <c r="J6" s="16">
        <v>9.0399999999999991</v>
      </c>
      <c r="L6" s="6">
        <v>1</v>
      </c>
      <c r="M6" s="4">
        <f>COUNTIFS($D$6:$D$105, "&lt;10.01", $D$6:$D$105, "&gt;7.99")</f>
        <v>1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1</v>
      </c>
    </row>
    <row r="7" spans="1:16" ht="15" x14ac:dyDescent="0.25">
      <c r="A7" s="4"/>
      <c r="B7" s="15"/>
      <c r="C7" s="17"/>
      <c r="D7" s="16"/>
      <c r="E7" s="16"/>
      <c r="F7" s="16"/>
      <c r="G7" s="16"/>
      <c r="H7" s="16"/>
      <c r="I7" s="16"/>
      <c r="J7" s="16"/>
      <c r="L7" s="7">
        <v>2</v>
      </c>
      <c r="M7" s="9">
        <f>COUNTIFS($E$6:$E$105, "&lt;10.01", $E$6:$E$105, "&gt;7.99")</f>
        <v>1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1</v>
      </c>
    </row>
    <row r="8" spans="1:16" ht="15" x14ac:dyDescent="0.25">
      <c r="A8" s="4"/>
      <c r="B8" s="15"/>
      <c r="C8" s="17"/>
      <c r="D8" s="16"/>
      <c r="E8" s="16"/>
      <c r="F8" s="16"/>
      <c r="G8" s="16"/>
      <c r="H8" s="16"/>
      <c r="I8" s="16"/>
      <c r="J8" s="16"/>
      <c r="L8" s="7">
        <v>3</v>
      </c>
      <c r="M8" s="4">
        <f>COUNTIFS($F$6:$F$105, "&lt;10.01", $F$6:$F$105, "&gt;7.99")</f>
        <v>1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1</v>
      </c>
    </row>
    <row r="9" spans="1:16" ht="15" x14ac:dyDescent="0.25">
      <c r="A9" s="4"/>
      <c r="B9" s="15"/>
      <c r="C9" s="17"/>
      <c r="D9" s="16"/>
      <c r="E9" s="16"/>
      <c r="F9" s="16"/>
      <c r="G9" s="16"/>
      <c r="H9" s="16"/>
      <c r="I9" s="16"/>
      <c r="J9" s="16"/>
      <c r="L9" s="7">
        <v>4</v>
      </c>
      <c r="M9" s="4">
        <f>COUNTIFS($G$6:$G$105, "&lt;10.01", $G$6:$G$105, "&gt;7.99")</f>
        <v>1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1</v>
      </c>
    </row>
    <row r="10" spans="1:16" ht="15" x14ac:dyDescent="0.25">
      <c r="A10" s="4"/>
      <c r="B10" s="15"/>
      <c r="C10" s="17"/>
      <c r="D10" s="16"/>
      <c r="E10" s="16"/>
      <c r="F10" s="16"/>
      <c r="G10" s="16"/>
      <c r="H10" s="16"/>
      <c r="I10" s="16"/>
      <c r="J10" s="16"/>
      <c r="L10" s="7">
        <v>5</v>
      </c>
      <c r="M10" s="4">
        <f>COUNTIFS($H$6:$H$105, "&lt;10.01", $H$6:$H$105, "&gt;7.99")</f>
        <v>1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1</v>
      </c>
    </row>
    <row r="11" spans="1:16" ht="15" x14ac:dyDescent="0.25">
      <c r="A11" s="4"/>
      <c r="B11" s="15"/>
      <c r="C11" s="17"/>
      <c r="D11" s="16"/>
      <c r="E11" s="16"/>
      <c r="F11" s="16"/>
      <c r="G11" s="16"/>
      <c r="H11" s="16"/>
      <c r="I11" s="16"/>
      <c r="J11" s="16"/>
      <c r="L11" s="7">
        <v>6</v>
      </c>
      <c r="M11" s="4">
        <f>COUNTIFS($I$6:$I$105, "&lt;10.01", $I$6:$I$105, "&gt;7.99")</f>
        <v>1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1</v>
      </c>
    </row>
    <row r="12" spans="1:16" ht="15" x14ac:dyDescent="0.25">
      <c r="A12" s="4"/>
      <c r="B12" s="15"/>
      <c r="C12" s="17"/>
      <c r="D12" s="16"/>
      <c r="E12" s="16"/>
      <c r="F12" s="16"/>
      <c r="G12" s="16"/>
      <c r="H12" s="16"/>
      <c r="I12" s="16"/>
      <c r="J12" s="16"/>
      <c r="L12" s="8" t="s">
        <v>9</v>
      </c>
      <c r="M12" s="1">
        <f>COUNTIFS($J$6:$J$105, "&lt;10.01", $J$6:$J$105, "&gt;7.99")</f>
        <v>1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1</v>
      </c>
    </row>
    <row r="13" spans="1:16" ht="15" x14ac:dyDescent="0.25">
      <c r="A13" s="4"/>
      <c r="B13" s="15"/>
      <c r="C13" s="17"/>
      <c r="D13" s="16"/>
      <c r="E13" s="16"/>
      <c r="F13" s="16"/>
      <c r="G13" s="16"/>
      <c r="H13" s="16"/>
      <c r="I13" s="16"/>
      <c r="J13" s="16"/>
    </row>
    <row r="14" spans="1:16" ht="15" x14ac:dyDescent="0.25">
      <c r="A14" s="4"/>
      <c r="B14" s="15"/>
      <c r="C14" s="17"/>
      <c r="D14" s="16"/>
      <c r="E14" s="16"/>
      <c r="F14" s="16"/>
      <c r="G14" s="16"/>
      <c r="H14" s="16"/>
      <c r="I14" s="16"/>
      <c r="J14" s="16"/>
    </row>
    <row r="15" spans="1:16" ht="15" x14ac:dyDescent="0.25">
      <c r="A15" s="4"/>
      <c r="B15" s="15"/>
      <c r="C15" s="17"/>
      <c r="D15" s="16"/>
      <c r="E15" s="16"/>
      <c r="F15" s="16"/>
      <c r="G15" s="16"/>
      <c r="H15" s="16"/>
      <c r="I15" s="16"/>
      <c r="J15" s="16"/>
    </row>
    <row r="16" spans="1:16" ht="15" x14ac:dyDescent="0.25">
      <c r="A16" s="4"/>
      <c r="B16" s="15"/>
      <c r="C16" s="17"/>
      <c r="D16" s="16"/>
      <c r="E16" s="16"/>
      <c r="F16" s="16"/>
      <c r="G16" s="16"/>
      <c r="H16" s="16"/>
      <c r="I16" s="16"/>
      <c r="J16" s="16"/>
    </row>
    <row r="17" spans="1:19" ht="75" x14ac:dyDescent="0.25">
      <c r="A17" s="4"/>
      <c r="B17" s="15"/>
      <c r="C17" s="17"/>
      <c r="D17" s="16"/>
      <c r="E17" s="16"/>
      <c r="F17" s="16"/>
      <c r="G17" s="16"/>
      <c r="H17" s="16"/>
      <c r="I17" s="16"/>
      <c r="J17" s="16"/>
      <c r="L17" s="10" t="s">
        <v>37</v>
      </c>
      <c r="M17" s="26" t="s">
        <v>15</v>
      </c>
      <c r="N17" s="26"/>
      <c r="O17" s="26"/>
      <c r="P17" s="26"/>
      <c r="Q17" s="26"/>
      <c r="R17" s="26"/>
      <c r="S17" s="2" t="s">
        <v>16</v>
      </c>
    </row>
    <row r="18" spans="1:19" ht="15" x14ac:dyDescent="0.25">
      <c r="A18" s="4"/>
      <c r="B18" s="15"/>
      <c r="C18" s="17"/>
      <c r="D18" s="16"/>
      <c r="E18" s="16"/>
      <c r="F18" s="16"/>
      <c r="G18" s="16"/>
      <c r="H18" s="16"/>
      <c r="I18" s="16"/>
      <c r="J18" s="16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15" x14ac:dyDescent="0.25">
      <c r="A19" s="4"/>
      <c r="B19" s="15"/>
      <c r="C19" s="17"/>
      <c r="D19" s="16"/>
      <c r="E19" s="16"/>
      <c r="F19" s="16"/>
      <c r="G19" s="16"/>
      <c r="H19" s="16"/>
      <c r="I19" s="16"/>
      <c r="J19" s="16"/>
      <c r="L19" s="1" t="s">
        <v>18</v>
      </c>
      <c r="M19" s="14" t="s">
        <v>62</v>
      </c>
      <c r="N19" s="14" t="s">
        <v>63</v>
      </c>
      <c r="O19" s="14" t="s">
        <v>64</v>
      </c>
      <c r="P19" s="14" t="s">
        <v>65</v>
      </c>
      <c r="Q19" s="14" t="s">
        <v>66</v>
      </c>
      <c r="R19" s="14" t="s">
        <v>65</v>
      </c>
      <c r="S19" s="14" t="s">
        <v>29</v>
      </c>
    </row>
    <row r="20" spans="1:19" ht="15" x14ac:dyDescent="0.25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19</v>
      </c>
      <c r="M20" s="20">
        <f>P6</f>
        <v>1</v>
      </c>
      <c r="N20" s="20">
        <f>P7</f>
        <v>1</v>
      </c>
      <c r="O20" s="20">
        <f>P8</f>
        <v>1</v>
      </c>
      <c r="P20" s="20">
        <f>P9</f>
        <v>1</v>
      </c>
      <c r="Q20" s="20">
        <f>P10</f>
        <v>1</v>
      </c>
      <c r="R20" s="20">
        <f>P11</f>
        <v>1</v>
      </c>
      <c r="S20" s="21">
        <f>P12</f>
        <v>1</v>
      </c>
    </row>
    <row r="21" spans="1:19" ht="15" x14ac:dyDescent="0.25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20</v>
      </c>
      <c r="M21" s="1">
        <f>M6+N6</f>
        <v>1</v>
      </c>
      <c r="N21" s="1">
        <f>M7+N7</f>
        <v>1</v>
      </c>
      <c r="O21" s="1">
        <f>M8+N8</f>
        <v>1</v>
      </c>
      <c r="P21" s="1">
        <f>M9+N9</f>
        <v>1</v>
      </c>
      <c r="Q21" s="1">
        <f>M10+N10</f>
        <v>1</v>
      </c>
      <c r="R21" s="1">
        <f>M11+N11</f>
        <v>1</v>
      </c>
      <c r="S21" s="1">
        <f>M12+N12</f>
        <v>1</v>
      </c>
    </row>
    <row r="22" spans="1:19" ht="15" x14ac:dyDescent="0.25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ht="15" x14ac:dyDescent="0.25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15" x14ac:dyDescent="0.25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" customHeight="1" x14ac:dyDescent="0.25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7" t="s">
        <v>38</v>
      </c>
      <c r="M25" s="27"/>
      <c r="N25" s="27"/>
      <c r="O25" s="27"/>
      <c r="P25" s="27"/>
      <c r="Q25" s="27"/>
      <c r="R25" s="27"/>
      <c r="S25" s="27"/>
    </row>
    <row r="26" spans="1:19" ht="15" x14ac:dyDescent="0.25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 ht="15" x14ac:dyDescent="0.25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 ht="15" x14ac:dyDescent="0.25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 ht="15" x14ac:dyDescent="0.25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 ht="15" x14ac:dyDescent="0.25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 ht="15" x14ac:dyDescent="0.25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 ht="15" x14ac:dyDescent="0.25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 x14ac:dyDescent="0.35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 x14ac:dyDescent="0.35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 x14ac:dyDescent="0.35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 x14ac:dyDescent="0.35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 x14ac:dyDescent="0.35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 x14ac:dyDescent="0.35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 x14ac:dyDescent="0.35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 x14ac:dyDescent="0.35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 x14ac:dyDescent="0.35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 x14ac:dyDescent="0.35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 x14ac:dyDescent="0.35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 x14ac:dyDescent="0.35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 x14ac:dyDescent="0.35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 x14ac:dyDescent="0.35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 x14ac:dyDescent="0.35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 x14ac:dyDescent="0.35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 x14ac:dyDescent="0.35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 x14ac:dyDescent="0.35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 x14ac:dyDescent="0.35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 x14ac:dyDescent="0.35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 x14ac:dyDescent="0.35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 x14ac:dyDescent="0.35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 x14ac:dyDescent="0.35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 x14ac:dyDescent="0.35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 x14ac:dyDescent="0.35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 x14ac:dyDescent="0.35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 x14ac:dyDescent="0.35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5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5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5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5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5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5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5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5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5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5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5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5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5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5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5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5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5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5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5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5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5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5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5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5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5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5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5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5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5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5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5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5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5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5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5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5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5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5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5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topLeftCell="B1" workbookViewId="0">
      <selection activeCell="J7" sqref="J7"/>
    </sheetView>
  </sheetViews>
  <sheetFormatPr defaultRowHeight="14.5" x14ac:dyDescent="0.35"/>
  <cols>
    <col min="2" max="2" width="18.7265625" bestFit="1" customWidth="1"/>
    <col min="12" max="12" width="39" customWidth="1"/>
    <col min="13" max="13" width="15.7265625" customWidth="1"/>
    <col min="14" max="14" width="16.1796875" customWidth="1"/>
    <col min="15" max="15" width="16" customWidth="1"/>
    <col min="16" max="16" width="13.453125" customWidth="1"/>
    <col min="17" max="17" width="12.7265625" customWidth="1"/>
    <col min="18" max="18" width="12.1796875" customWidth="1"/>
    <col min="19" max="19" width="11.26953125" customWidth="1"/>
  </cols>
  <sheetData>
    <row r="1" spans="1:16" ht="20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ht="20.5" customHeight="1" x14ac:dyDescent="0.25">
      <c r="A2" s="29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22.9" customHeight="1" x14ac:dyDescent="0.25">
      <c r="A3" s="28" t="s">
        <v>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ht="15" x14ac:dyDescent="0.25">
      <c r="A4" s="30" t="s">
        <v>35</v>
      </c>
      <c r="B4" s="30"/>
      <c r="C4" s="30"/>
      <c r="D4" s="30"/>
      <c r="E4" s="30" t="s">
        <v>32</v>
      </c>
      <c r="F4" s="30"/>
      <c r="G4" s="30"/>
      <c r="H4" s="30"/>
      <c r="I4" s="30"/>
      <c r="J4" s="30"/>
      <c r="L4" s="1"/>
      <c r="M4" s="30" t="s">
        <v>10</v>
      </c>
      <c r="N4" s="30"/>
      <c r="O4" s="30"/>
    </row>
    <row r="5" spans="1:16" ht="45" x14ac:dyDescent="0.25">
      <c r="A5" s="1" t="s">
        <v>1</v>
      </c>
      <c r="B5" s="1" t="s">
        <v>2</v>
      </c>
      <c r="C5" s="2" t="s">
        <v>31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19" t="s">
        <v>33</v>
      </c>
    </row>
    <row r="6" spans="1:16" ht="23" x14ac:dyDescent="0.35">
      <c r="A6" s="4">
        <v>1</v>
      </c>
      <c r="B6" s="24" t="s">
        <v>58</v>
      </c>
      <c r="C6" s="17" t="s">
        <v>59</v>
      </c>
      <c r="D6" s="16">
        <v>9.73</v>
      </c>
      <c r="E6" s="16">
        <v>9.4</v>
      </c>
      <c r="F6" s="16">
        <v>9.23</v>
      </c>
      <c r="G6" s="16">
        <v>9.31</v>
      </c>
      <c r="H6" s="16">
        <v>8.25</v>
      </c>
      <c r="I6" s="16">
        <v>7.75</v>
      </c>
      <c r="J6" s="16">
        <v>8.93</v>
      </c>
      <c r="L6" s="6">
        <v>1</v>
      </c>
      <c r="M6" s="4">
        <f>COUNTIFS($D$6:$D$105, "&lt;10.01", $D$6:$D$105, "&gt;7.99")</f>
        <v>2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2</v>
      </c>
    </row>
    <row r="7" spans="1:16" ht="23" x14ac:dyDescent="0.35">
      <c r="A7" s="4">
        <v>2</v>
      </c>
      <c r="B7" s="24" t="s">
        <v>60</v>
      </c>
      <c r="C7" s="17" t="s">
        <v>61</v>
      </c>
      <c r="D7" s="16">
        <v>9.18</v>
      </c>
      <c r="E7" s="16">
        <v>8.8000000000000007</v>
      </c>
      <c r="F7" s="16">
        <v>9.23</v>
      </c>
      <c r="G7" s="16">
        <v>9.77</v>
      </c>
      <c r="H7" s="16">
        <v>8</v>
      </c>
      <c r="I7" s="16">
        <v>7</v>
      </c>
      <c r="J7" s="16">
        <v>8.68</v>
      </c>
      <c r="L7" s="7">
        <v>2</v>
      </c>
      <c r="M7" s="9">
        <f>COUNTIFS($E$6:$E$105, "&lt;10.01", $E$6:$E$105, "&gt;7.99")</f>
        <v>2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2</v>
      </c>
    </row>
    <row r="8" spans="1:16" ht="15" x14ac:dyDescent="0.25">
      <c r="A8" s="4"/>
      <c r="B8" s="15"/>
      <c r="C8" s="17"/>
      <c r="D8" s="16"/>
      <c r="E8" s="16"/>
      <c r="F8" s="16"/>
      <c r="G8" s="16"/>
      <c r="H8" s="16"/>
      <c r="I8" s="16"/>
      <c r="J8" s="16"/>
      <c r="L8" s="7">
        <v>3</v>
      </c>
      <c r="M8" s="4">
        <f>COUNTIFS($F$6:$F$105, "&lt;10.01", $F$6:$F$105, "&gt;7.99")</f>
        <v>2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2</v>
      </c>
    </row>
    <row r="9" spans="1:16" ht="15" x14ac:dyDescent="0.25">
      <c r="A9" s="4"/>
      <c r="B9" s="15"/>
      <c r="C9" s="17"/>
      <c r="D9" s="16"/>
      <c r="E9" s="16"/>
      <c r="F9" s="16"/>
      <c r="G9" s="16"/>
      <c r="H9" s="16"/>
      <c r="I9" s="16"/>
      <c r="J9" s="16"/>
      <c r="L9" s="7">
        <v>4</v>
      </c>
      <c r="M9" s="4">
        <f>COUNTIFS($G$6:$G$105, "&lt;10.01", $G$6:$G$105, "&gt;7.99")</f>
        <v>2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2</v>
      </c>
    </row>
    <row r="10" spans="1:16" ht="15" x14ac:dyDescent="0.25">
      <c r="A10" s="4"/>
      <c r="B10" s="15"/>
      <c r="C10" s="17"/>
      <c r="D10" s="16"/>
      <c r="E10" s="16"/>
      <c r="F10" s="16"/>
      <c r="G10" s="16"/>
      <c r="H10" s="16"/>
      <c r="I10" s="16"/>
      <c r="J10" s="16"/>
      <c r="L10" s="7">
        <v>5</v>
      </c>
      <c r="M10" s="4">
        <f>COUNTIFS($H$6:$H$105, "&lt;10.01", $H$6:$H$105, "&gt;7.99")</f>
        <v>2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2</v>
      </c>
    </row>
    <row r="11" spans="1:16" ht="15" x14ac:dyDescent="0.25">
      <c r="A11" s="4"/>
      <c r="B11" s="15"/>
      <c r="C11" s="17"/>
      <c r="D11" s="16"/>
      <c r="E11" s="16"/>
      <c r="F11" s="16"/>
      <c r="G11" s="16"/>
      <c r="H11" s="16"/>
      <c r="I11" s="16"/>
      <c r="J11" s="16"/>
      <c r="L11" s="7">
        <v>6</v>
      </c>
      <c r="M11" s="4">
        <f>COUNTIFS($I$6:$I$105, "&lt;10.01", $I$6:$I$105, "&gt;7.99")</f>
        <v>0</v>
      </c>
      <c r="N11" s="4">
        <f>COUNTIFS($I$6:$I$105, "&lt;8.00", $I$6:$I$105, "&gt;5.99")</f>
        <v>2</v>
      </c>
      <c r="O11" s="4">
        <f>SUM(COUNTIFS($I$6:$I$105, {"&lt;6","GPW"}))</f>
        <v>0</v>
      </c>
      <c r="P11" s="1">
        <f t="shared" si="0"/>
        <v>2</v>
      </c>
    </row>
    <row r="12" spans="1:16" ht="15" x14ac:dyDescent="0.25">
      <c r="A12" s="4"/>
      <c r="B12" s="15"/>
      <c r="C12" s="17"/>
      <c r="D12" s="16"/>
      <c r="E12" s="16"/>
      <c r="F12" s="16"/>
      <c r="G12" s="16"/>
      <c r="H12" s="16"/>
      <c r="I12" s="16"/>
      <c r="J12" s="16"/>
      <c r="L12" s="8" t="s">
        <v>9</v>
      </c>
      <c r="M12" s="1">
        <f>COUNTIFS($J$6:$J$105, "&lt;10.01", $J$6:$J$105, "&gt;7.99")</f>
        <v>2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2</v>
      </c>
    </row>
    <row r="13" spans="1:16" ht="15" x14ac:dyDescent="0.25">
      <c r="A13" s="4"/>
      <c r="B13" s="15"/>
      <c r="C13" s="17"/>
      <c r="D13" s="16"/>
      <c r="E13" s="16"/>
      <c r="F13" s="16"/>
      <c r="G13" s="16"/>
      <c r="H13" s="16"/>
      <c r="I13" s="16"/>
      <c r="J13" s="16"/>
    </row>
    <row r="14" spans="1:16" ht="15" x14ac:dyDescent="0.25">
      <c r="A14" s="4"/>
      <c r="B14" s="15"/>
      <c r="C14" s="17"/>
      <c r="D14" s="16"/>
      <c r="E14" s="16"/>
      <c r="F14" s="16"/>
      <c r="G14" s="16"/>
      <c r="H14" s="16"/>
      <c r="I14" s="16"/>
      <c r="J14" s="16"/>
    </row>
    <row r="15" spans="1:16" ht="15" x14ac:dyDescent="0.25">
      <c r="A15" s="4"/>
      <c r="B15" s="15"/>
      <c r="C15" s="17"/>
      <c r="D15" s="16"/>
      <c r="E15" s="16"/>
      <c r="F15" s="16"/>
      <c r="G15" s="16"/>
      <c r="H15" s="16"/>
      <c r="I15" s="16"/>
      <c r="J15" s="16"/>
    </row>
    <row r="16" spans="1:16" ht="15" x14ac:dyDescent="0.25">
      <c r="A16" s="4"/>
      <c r="B16" s="15"/>
      <c r="C16" s="17"/>
      <c r="D16" s="16"/>
      <c r="E16" s="16"/>
      <c r="F16" s="16"/>
      <c r="G16" s="16"/>
      <c r="H16" s="16"/>
      <c r="I16" s="16"/>
      <c r="J16" s="16"/>
    </row>
    <row r="17" spans="1:19" ht="75" x14ac:dyDescent="0.25">
      <c r="A17" s="4"/>
      <c r="B17" s="15"/>
      <c r="C17" s="17"/>
      <c r="D17" s="16"/>
      <c r="E17" s="16"/>
      <c r="F17" s="16"/>
      <c r="G17" s="16"/>
      <c r="H17" s="16"/>
      <c r="I17" s="16"/>
      <c r="J17" s="16"/>
      <c r="L17" s="10" t="s">
        <v>37</v>
      </c>
      <c r="M17" s="26" t="s">
        <v>15</v>
      </c>
      <c r="N17" s="26"/>
      <c r="O17" s="26"/>
      <c r="P17" s="26"/>
      <c r="Q17" s="26"/>
      <c r="R17" s="26"/>
      <c r="S17" s="2" t="s">
        <v>16</v>
      </c>
    </row>
    <row r="18" spans="1:19" ht="15" x14ac:dyDescent="0.25">
      <c r="A18" s="4"/>
      <c r="B18" s="15"/>
      <c r="C18" s="17"/>
      <c r="D18" s="16"/>
      <c r="E18" s="16"/>
      <c r="F18" s="16"/>
      <c r="G18" s="16"/>
      <c r="H18" s="16"/>
      <c r="I18" s="16"/>
      <c r="J18" s="16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15" x14ac:dyDescent="0.25">
      <c r="A19" s="4"/>
      <c r="B19" s="15"/>
      <c r="C19" s="17"/>
      <c r="D19" s="16"/>
      <c r="E19" s="16"/>
      <c r="F19" s="16"/>
      <c r="G19" s="16"/>
      <c r="H19" s="16"/>
      <c r="I19" s="16"/>
      <c r="J19" s="16"/>
      <c r="L19" s="1" t="s">
        <v>18</v>
      </c>
      <c r="M19" s="14" t="s">
        <v>62</v>
      </c>
      <c r="N19" s="14" t="s">
        <v>63</v>
      </c>
      <c r="O19" s="14" t="s">
        <v>64</v>
      </c>
      <c r="P19" s="14" t="s">
        <v>65</v>
      </c>
      <c r="Q19" s="14" t="s">
        <v>66</v>
      </c>
      <c r="R19" s="14" t="s">
        <v>65</v>
      </c>
      <c r="S19" s="14" t="s">
        <v>29</v>
      </c>
    </row>
    <row r="20" spans="1:19" ht="15" x14ac:dyDescent="0.25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19</v>
      </c>
      <c r="M20" s="20">
        <f>P6</f>
        <v>2</v>
      </c>
      <c r="N20" s="20">
        <f>P7</f>
        <v>2</v>
      </c>
      <c r="O20" s="20">
        <f>P8</f>
        <v>2</v>
      </c>
      <c r="P20" s="20">
        <f>P9</f>
        <v>2</v>
      </c>
      <c r="Q20" s="20">
        <f>P10</f>
        <v>2</v>
      </c>
      <c r="R20" s="20">
        <f>P11</f>
        <v>2</v>
      </c>
      <c r="S20" s="21">
        <f>P12</f>
        <v>2</v>
      </c>
    </row>
    <row r="21" spans="1:19" ht="15" x14ac:dyDescent="0.25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20</v>
      </c>
      <c r="M21" s="1">
        <f>M6+N6</f>
        <v>2</v>
      </c>
      <c r="N21" s="1">
        <f>M7+N7</f>
        <v>2</v>
      </c>
      <c r="O21" s="1">
        <f>M8+N8</f>
        <v>2</v>
      </c>
      <c r="P21" s="1">
        <f>M9+N9</f>
        <v>2</v>
      </c>
      <c r="Q21" s="1">
        <f>M10+N10</f>
        <v>2</v>
      </c>
      <c r="R21" s="1">
        <f>M11+N11</f>
        <v>2</v>
      </c>
      <c r="S21" s="1">
        <f>M12+N12</f>
        <v>2</v>
      </c>
    </row>
    <row r="22" spans="1:19" ht="15" x14ac:dyDescent="0.25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ht="15" x14ac:dyDescent="0.25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15" x14ac:dyDescent="0.25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" customHeight="1" x14ac:dyDescent="0.25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7" t="s">
        <v>30</v>
      </c>
      <c r="M25" s="27"/>
      <c r="N25" s="27"/>
      <c r="O25" s="27"/>
      <c r="P25" s="27"/>
      <c r="Q25" s="27"/>
      <c r="R25" s="27"/>
      <c r="S25" s="27"/>
    </row>
    <row r="26" spans="1:19" ht="15" x14ac:dyDescent="0.25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 ht="15" x14ac:dyDescent="0.25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 ht="15" x14ac:dyDescent="0.25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 ht="15" x14ac:dyDescent="0.25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 ht="15" x14ac:dyDescent="0.25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 ht="15" x14ac:dyDescent="0.25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 ht="15" x14ac:dyDescent="0.25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 x14ac:dyDescent="0.35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 x14ac:dyDescent="0.35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 x14ac:dyDescent="0.35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 x14ac:dyDescent="0.35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 x14ac:dyDescent="0.35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 x14ac:dyDescent="0.35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 x14ac:dyDescent="0.35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 x14ac:dyDescent="0.35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 x14ac:dyDescent="0.35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 x14ac:dyDescent="0.35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 x14ac:dyDescent="0.35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 x14ac:dyDescent="0.35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 x14ac:dyDescent="0.35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 x14ac:dyDescent="0.35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 x14ac:dyDescent="0.35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 x14ac:dyDescent="0.35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 x14ac:dyDescent="0.35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 x14ac:dyDescent="0.35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 x14ac:dyDescent="0.35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 x14ac:dyDescent="0.35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 x14ac:dyDescent="0.35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 x14ac:dyDescent="0.35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 x14ac:dyDescent="0.35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 x14ac:dyDescent="0.35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 x14ac:dyDescent="0.35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 x14ac:dyDescent="0.35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 x14ac:dyDescent="0.35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5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5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5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5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5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5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5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5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5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5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5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5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5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5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5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5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5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5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5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5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5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5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5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5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5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5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5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5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5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5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5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5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5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5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5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5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5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5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5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Siddhartha Basu</cp:lastModifiedBy>
  <dcterms:created xsi:type="dcterms:W3CDTF">2023-07-02T03:41:55Z</dcterms:created>
  <dcterms:modified xsi:type="dcterms:W3CDTF">2023-09-20T11:42:49Z</dcterms:modified>
</cp:coreProperties>
</file>