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1840" windowHeight="12450" activeTab="3"/>
  </bookViews>
  <sheets>
    <sheet name="CO Attainment-2017-20" sheetId="1" r:id="rId1"/>
    <sheet name="CO Attainment-2018-21" sheetId="2" r:id="rId2"/>
    <sheet name="CO Attainment-2019-22" sheetId="3" r:id="rId3"/>
    <sheet name="CO Attainment-2020-23" sheetId="4" r:id="rId4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4"/>
  <c r="P11"/>
  <c r="P10"/>
  <c r="N8" i="2"/>
  <c r="O8"/>
  <c r="P8"/>
  <c r="N9"/>
  <c r="Q9" s="1"/>
  <c r="O9"/>
  <c r="P9"/>
  <c r="N10"/>
  <c r="O10"/>
  <c r="P10"/>
  <c r="N11"/>
  <c r="O11"/>
  <c r="P11"/>
  <c r="N12"/>
  <c r="O12"/>
  <c r="P12"/>
  <c r="N10" i="4"/>
  <c r="O10"/>
  <c r="O12"/>
  <c r="N12"/>
  <c r="O11"/>
  <c r="N11"/>
  <c r="P9"/>
  <c r="O9"/>
  <c r="N9"/>
  <c r="P8"/>
  <c r="O8"/>
  <c r="N8"/>
  <c r="P7"/>
  <c r="O7"/>
  <c r="N7"/>
  <c r="P6"/>
  <c r="O6"/>
  <c r="N6"/>
  <c r="P12" i="3"/>
  <c r="O12"/>
  <c r="N12"/>
  <c r="P11"/>
  <c r="O11"/>
  <c r="N11"/>
  <c r="P10"/>
  <c r="O10"/>
  <c r="N10"/>
  <c r="P9"/>
  <c r="O9"/>
  <c r="N9"/>
  <c r="P8"/>
  <c r="O8"/>
  <c r="N8"/>
  <c r="P7"/>
  <c r="O7"/>
  <c r="N7"/>
  <c r="P6"/>
  <c r="N21"/>
  <c r="O6" i="1"/>
  <c r="O7"/>
  <c r="O8"/>
  <c r="O9"/>
  <c r="O10"/>
  <c r="O11"/>
  <c r="O12"/>
  <c r="P12"/>
  <c r="N12"/>
  <c r="P11"/>
  <c r="N11"/>
  <c r="P10"/>
  <c r="N10"/>
  <c r="P9"/>
  <c r="N9"/>
  <c r="P8"/>
  <c r="N8"/>
  <c r="P7"/>
  <c r="N7"/>
  <c r="P6"/>
  <c r="N6"/>
  <c r="Q12" i="2" l="1"/>
  <c r="T20" s="1"/>
  <c r="Q10"/>
  <c r="Q11"/>
  <c r="Q8"/>
  <c r="S21"/>
  <c r="Q10" i="4"/>
  <c r="R20" s="1"/>
  <c r="Q21" i="2"/>
  <c r="R21"/>
  <c r="R20"/>
  <c r="Q20"/>
  <c r="P20"/>
  <c r="P21"/>
  <c r="R21" i="4"/>
  <c r="Q21"/>
  <c r="N21"/>
  <c r="Q12"/>
  <c r="T20" s="1"/>
  <c r="S21"/>
  <c r="Q8"/>
  <c r="P20" s="1"/>
  <c r="P21"/>
  <c r="Q7"/>
  <c r="O20" s="1"/>
  <c r="Q6"/>
  <c r="N20" s="1"/>
  <c r="Q9"/>
  <c r="Q20" s="1"/>
  <c r="Q7" i="1"/>
  <c r="O20" s="1"/>
  <c r="Q8"/>
  <c r="P20" s="1"/>
  <c r="Q12" i="3"/>
  <c r="T20" s="1"/>
  <c r="Q6"/>
  <c r="N20" s="1"/>
  <c r="N22" s="1"/>
  <c r="N23" s="1"/>
  <c r="R21"/>
  <c r="Q8"/>
  <c r="P20" s="1"/>
  <c r="O21" i="1"/>
  <c r="Q11"/>
  <c r="S20" s="1"/>
  <c r="Q9"/>
  <c r="Q20" s="1"/>
  <c r="Q6"/>
  <c r="N20" s="1"/>
  <c r="Q10"/>
  <c r="R20" s="1"/>
  <c r="Q9" i="3"/>
  <c r="Q20" s="1"/>
  <c r="S21"/>
  <c r="Q21"/>
  <c r="Q10"/>
  <c r="R20" s="1"/>
  <c r="P21"/>
  <c r="Q7"/>
  <c r="O20" s="1"/>
  <c r="Q12" i="1"/>
  <c r="T20" s="1"/>
  <c r="O21" i="4"/>
  <c r="Q11"/>
  <c r="S20" s="1"/>
  <c r="T21"/>
  <c r="O21" i="3"/>
  <c r="O22" s="1"/>
  <c r="O23" s="1"/>
  <c r="Q11"/>
  <c r="S20" s="1"/>
  <c r="T21"/>
  <c r="S20" i="2"/>
  <c r="T21"/>
  <c r="T22" s="1"/>
  <c r="T23" s="1"/>
  <c r="Q21" i="1"/>
  <c r="N21"/>
  <c r="P21"/>
  <c r="R21"/>
  <c r="S21"/>
  <c r="T21"/>
  <c r="T22" s="1"/>
  <c r="T23" s="1"/>
  <c r="P22" i="2" l="1"/>
  <c r="P23" s="1"/>
  <c r="S22"/>
  <c r="S23" s="1"/>
  <c r="P22" i="4"/>
  <c r="P23" s="1"/>
  <c r="R22"/>
  <c r="R23" s="1"/>
  <c r="Q22" i="2"/>
  <c r="Q23" s="1"/>
  <c r="R22"/>
  <c r="R23" s="1"/>
  <c r="Q22" i="4"/>
  <c r="Q23" s="1"/>
  <c r="N22"/>
  <c r="N23" s="1"/>
  <c r="T22"/>
  <c r="T23" s="1"/>
  <c r="O22"/>
  <c r="O23" s="1"/>
  <c r="S22"/>
  <c r="S23" s="1"/>
  <c r="S22" i="1"/>
  <c r="S23" s="1"/>
  <c r="O22"/>
  <c r="O23" s="1"/>
  <c r="R22"/>
  <c r="R23" s="1"/>
  <c r="T22" i="3"/>
  <c r="T23" s="1"/>
  <c r="R22"/>
  <c r="R23" s="1"/>
  <c r="P22"/>
  <c r="P23" s="1"/>
  <c r="S22"/>
  <c r="S23" s="1"/>
  <c r="Q22"/>
  <c r="Q23" s="1"/>
  <c r="Q22" i="1"/>
  <c r="Q23" s="1"/>
  <c r="N22"/>
  <c r="N23" s="1"/>
  <c r="P22"/>
  <c r="P23" s="1"/>
  <c r="P6" i="2"/>
  <c r="O6"/>
  <c r="O7"/>
  <c r="P7"/>
  <c r="N7"/>
  <c r="Q7" s="1"/>
  <c r="O20" s="1"/>
  <c r="N6"/>
  <c r="N21" s="1"/>
  <c r="O21" l="1"/>
  <c r="O22" s="1"/>
  <c r="O23" s="1"/>
  <c r="Q6"/>
  <c r="N20" s="1"/>
  <c r="N22" s="1"/>
  <c r="N23" s="1"/>
</calcChain>
</file>

<file path=xl/sharedStrings.xml><?xml version="1.0" encoding="utf-8"?>
<sst xmlns="http://schemas.openxmlformats.org/spreadsheetml/2006/main" count="455" uniqueCount="224">
  <si>
    <t>NISTARINI COLLEGE, PURULIA</t>
  </si>
  <si>
    <t>Sl. No.</t>
  </si>
  <si>
    <t>Name of the Student</t>
  </si>
  <si>
    <t>SGPA - 1</t>
  </si>
  <si>
    <t>SGPA - 2</t>
  </si>
  <si>
    <t>SGPA - 3</t>
  </si>
  <si>
    <t>SGPA - 4</t>
  </si>
  <si>
    <t>SGPA - 5</t>
  </si>
  <si>
    <t>SGPA - 6</t>
  </si>
  <si>
    <t>CGPA</t>
  </si>
  <si>
    <t>SGPA ANALYSIS</t>
  </si>
  <si>
    <t>No. of Students with SGPA between 8 - 10</t>
  </si>
  <si>
    <t>No. of Students with SGPA between 6 - 8</t>
  </si>
  <si>
    <t>No. of Students with SGPA &lt; 6</t>
  </si>
  <si>
    <t>Semester</t>
  </si>
  <si>
    <t>SEMESTER-WISE CO ANALYSIS</t>
  </si>
  <si>
    <t>Program Outcome</t>
  </si>
  <si>
    <t>SEMESTER</t>
  </si>
  <si>
    <t>COURSE OUTCOMES</t>
  </si>
  <si>
    <t>Total Students</t>
  </si>
  <si>
    <t>No. of students with SGPA &gt; 6</t>
  </si>
  <si>
    <t>Semester-wise CO Attainment (%)</t>
  </si>
  <si>
    <t>CO Attainment Level</t>
  </si>
  <si>
    <t>SEM-1</t>
  </si>
  <si>
    <t>SEM-2</t>
  </si>
  <si>
    <t>SEM-3</t>
  </si>
  <si>
    <t>SEM-4</t>
  </si>
  <si>
    <t>SEM-5</t>
  </si>
  <si>
    <t>SEM-6</t>
  </si>
  <si>
    <t xml:space="preserve">   </t>
  </si>
  <si>
    <t>Total</t>
  </si>
  <si>
    <t xml:space="preserve">Instructions: 1. Fill up columns A to J.2. Fill up the total number of CO of the CC-papers (NOT GE/AECC/LCC) in columns M to R (yellow), and total PO in column S (yellow). 3. Write the values of XX and X in the conclusion box. </t>
  </si>
  <si>
    <t>Baisakhi Mondal</t>
  </si>
  <si>
    <t>Champa Mahato</t>
  </si>
  <si>
    <t>Chitra Mahato</t>
  </si>
  <si>
    <t>Chumki Halder</t>
  </si>
  <si>
    <t>Chumki Mahato</t>
  </si>
  <si>
    <t>Disha Ghosh</t>
  </si>
  <si>
    <t>Golapi Mahato</t>
  </si>
  <si>
    <t>Laxmi Paramanik</t>
  </si>
  <si>
    <t>Mamoni Mahato</t>
  </si>
  <si>
    <t>Meghna Chakraborty</t>
  </si>
  <si>
    <t>Namita Das</t>
  </si>
  <si>
    <t>Papiya Das</t>
  </si>
  <si>
    <t>Payel Mahato</t>
  </si>
  <si>
    <t>Payel Roy</t>
  </si>
  <si>
    <t>Priya Kundu</t>
  </si>
  <si>
    <t>Rimpa Mahato</t>
  </si>
  <si>
    <t>Rinku Mandal</t>
  </si>
  <si>
    <t>Riya Satpati</t>
  </si>
  <si>
    <t>Sangita Mahato</t>
  </si>
  <si>
    <t>Satabdi Mahato</t>
  </si>
  <si>
    <t>Shibani Gorain</t>
  </si>
  <si>
    <t>Shiuli Karmakar</t>
  </si>
  <si>
    <t>Shymali Bag</t>
  </si>
  <si>
    <t>Shikha Samanta</t>
  </si>
  <si>
    <t>Soumita Sen</t>
  </si>
  <si>
    <t>Suchitra Sardar</t>
  </si>
  <si>
    <t>Sulekha Bauri</t>
  </si>
  <si>
    <t>Suparna Bouri</t>
  </si>
  <si>
    <t>009498</t>
  </si>
  <si>
    <t>009530</t>
  </si>
  <si>
    <t>009537</t>
  </si>
  <si>
    <t>009539</t>
  </si>
  <si>
    <t>009540</t>
  </si>
  <si>
    <t>009552</t>
  </si>
  <si>
    <t>009561</t>
  </si>
  <si>
    <t>009612</t>
  </si>
  <si>
    <t>009629</t>
  </si>
  <si>
    <t>009650</t>
  </si>
  <si>
    <t>009674</t>
  </si>
  <si>
    <t>009708</t>
  </si>
  <si>
    <t>009721</t>
  </si>
  <si>
    <t>009724</t>
  </si>
  <si>
    <t>009754</t>
  </si>
  <si>
    <t>009796</t>
  </si>
  <si>
    <t>009802</t>
  </si>
  <si>
    <t>009813</t>
  </si>
  <si>
    <t>009851</t>
  </si>
  <si>
    <t>009861</t>
  </si>
  <si>
    <t>009872</t>
  </si>
  <si>
    <t>009875</t>
  </si>
  <si>
    <t>009881</t>
  </si>
  <si>
    <t>009884</t>
  </si>
  <si>
    <t>009907</t>
  </si>
  <si>
    <t>009919</t>
  </si>
  <si>
    <t>009926</t>
  </si>
  <si>
    <t>009935</t>
  </si>
  <si>
    <t xml:space="preserve">Regn. No. </t>
  </si>
  <si>
    <t>year</t>
  </si>
  <si>
    <t>2019-20</t>
  </si>
  <si>
    <r>
      <t xml:space="preserve">DEPARTMENT: GEOGRAPHY                                                                                         ATTAINMENT BASED ON SGPA (FOR ALL THE 6 SEMESTERS) AND CGPA FOR ACADEMIC SESSION </t>
    </r>
    <r>
      <rPr>
        <b/>
        <sz val="12"/>
        <color rgb="FFFF0000"/>
        <rFont val="Calibri"/>
        <family val="2"/>
        <scheme val="minor"/>
      </rPr>
      <t>2017-20</t>
    </r>
  </si>
  <si>
    <t xml:space="preserve"> year</t>
  </si>
  <si>
    <t>Anchita Mahato</t>
  </si>
  <si>
    <t>Anwesha Dhibar</t>
  </si>
  <si>
    <t>Debdutta Sinha Mahapatra</t>
  </si>
  <si>
    <t>Dipti Karmakar</t>
  </si>
  <si>
    <t>Himadri Mahato</t>
  </si>
  <si>
    <t>Jaba Rani Mahato</t>
  </si>
  <si>
    <t>Kakali Chandra</t>
  </si>
  <si>
    <t>Kusum Bauri</t>
  </si>
  <si>
    <t>Lilabati Mahato</t>
  </si>
  <si>
    <t>Manasi Mandal</t>
  </si>
  <si>
    <t>Moyna Patra</t>
  </si>
  <si>
    <t>Mrinmayee Hazra</t>
  </si>
  <si>
    <t>Priya Dhibar</t>
  </si>
  <si>
    <t>Priya Mandal</t>
  </si>
  <si>
    <t>Purba Mukherjee</t>
  </si>
  <si>
    <t>Rina Mandal</t>
  </si>
  <si>
    <t>Riya Mahato</t>
  </si>
  <si>
    <t>Riya Mandal</t>
  </si>
  <si>
    <t>Rupa Das</t>
  </si>
  <si>
    <t>Rupali Gorain</t>
  </si>
  <si>
    <t>Sampa Mahato</t>
  </si>
  <si>
    <t>Sangita Bag</t>
  </si>
  <si>
    <t>Shampa Sardar</t>
  </si>
  <si>
    <t>Shreema Chakraborty</t>
  </si>
  <si>
    <t>Sima Majhi</t>
  </si>
  <si>
    <t>Sonia Parween</t>
  </si>
  <si>
    <t>Subhadra Mahato</t>
  </si>
  <si>
    <t>Sutripti Mandal</t>
  </si>
  <si>
    <t>Tarulata Karmakar</t>
  </si>
  <si>
    <t>Tumpa Dan</t>
  </si>
  <si>
    <t>010026</t>
  </si>
  <si>
    <t>2018-19</t>
  </si>
  <si>
    <t>010644</t>
  </si>
  <si>
    <t>010108</t>
  </si>
  <si>
    <t>010113</t>
  </si>
  <si>
    <t>010118</t>
  </si>
  <si>
    <t>010133</t>
  </si>
  <si>
    <t>010140</t>
  </si>
  <si>
    <t>010155</t>
  </si>
  <si>
    <t>010167</t>
  </si>
  <si>
    <t>010179</t>
  </si>
  <si>
    <t>010208</t>
  </si>
  <si>
    <t>010241</t>
  </si>
  <si>
    <t>010243</t>
  </si>
  <si>
    <t>010301</t>
  </si>
  <si>
    <t>010304</t>
  </si>
  <si>
    <t>010334</t>
  </si>
  <si>
    <t>010362</t>
  </si>
  <si>
    <t>010380</t>
  </si>
  <si>
    <t>010382</t>
  </si>
  <si>
    <t>010395</t>
  </si>
  <si>
    <t>010397</t>
  </si>
  <si>
    <t>010421</t>
  </si>
  <si>
    <t>010433</t>
  </si>
  <si>
    <t>010460</t>
  </si>
  <si>
    <t>010475</t>
  </si>
  <si>
    <t>010485</t>
  </si>
  <si>
    <t>010499</t>
  </si>
  <si>
    <t>010504</t>
  </si>
  <si>
    <t>010543</t>
  </si>
  <si>
    <t>010558</t>
  </si>
  <si>
    <t>010563</t>
  </si>
  <si>
    <t>Bristi Ghosh</t>
  </si>
  <si>
    <t>Chandrima Ghosh</t>
  </si>
  <si>
    <t>Payel Mishra</t>
  </si>
  <si>
    <t>Nitu Karmakar</t>
  </si>
  <si>
    <t>Aparna Mahato</t>
  </si>
  <si>
    <t>Asha Mahato</t>
  </si>
  <si>
    <t>Anjali Shaw</t>
  </si>
  <si>
    <t>Basanti Mahato</t>
  </si>
  <si>
    <t>Laxmi Mahato</t>
  </si>
  <si>
    <t>Riya Kar</t>
  </si>
  <si>
    <t>Soma Ruhidas</t>
  </si>
  <si>
    <t>Sushila Mandal</t>
  </si>
  <si>
    <t>Pallabi Mahato</t>
  </si>
  <si>
    <t>Dipanwita Majhi</t>
  </si>
  <si>
    <t>Priya Mondal</t>
  </si>
  <si>
    <t>Pratima Mahata</t>
  </si>
  <si>
    <t>Soma Mahata</t>
  </si>
  <si>
    <t>Mayna Mahato</t>
  </si>
  <si>
    <t>Poulami Karmakar</t>
  </si>
  <si>
    <t>Suparna Mandal</t>
  </si>
  <si>
    <t>Chhanda Bisui</t>
  </si>
  <si>
    <t>Shilabati Mahato</t>
  </si>
  <si>
    <t>Suchitra Mahato</t>
  </si>
  <si>
    <t>Nilima Mahato</t>
  </si>
  <si>
    <t>Mousumi Satvaya</t>
  </si>
  <si>
    <t>2017-18</t>
  </si>
  <si>
    <t>AGNI MAJI</t>
  </si>
  <si>
    <t>2020-21</t>
  </si>
  <si>
    <t>ANJALI MAHATO</t>
  </si>
  <si>
    <t>ASTOMI RAJWAR</t>
  </si>
  <si>
    <t>AYESHA KHATUN</t>
  </si>
  <si>
    <t>BARSHA MAHATO</t>
  </si>
  <si>
    <t>BHAGYABATI MAHATO</t>
  </si>
  <si>
    <t>BRATATI MAHATO</t>
  </si>
  <si>
    <t>CHAITALI MANDAL</t>
  </si>
  <si>
    <t>DIPIKA MAHATO</t>
  </si>
  <si>
    <t>INDRANI ACHARJEE</t>
  </si>
  <si>
    <t>JHARNA MAHATO</t>
  </si>
  <si>
    <t>MAMONI MAHATO</t>
  </si>
  <si>
    <t>MITALI MARDANYA</t>
  </si>
  <si>
    <t>NIBEDITA MAHATO</t>
  </si>
  <si>
    <t>NILIMA RUHIDAS</t>
  </si>
  <si>
    <t>PALLABI BOURI</t>
  </si>
  <si>
    <t>PARAMA KAIBARTA</t>
  </si>
  <si>
    <t>PAYEL ROY</t>
  </si>
  <si>
    <t>PRIYANKA MAHATO</t>
  </si>
  <si>
    <t>PRIYANKA MANDAL</t>
  </si>
  <si>
    <t>PUJA CHAKRABORTY</t>
  </si>
  <si>
    <t>RIKTA CHAKRABORTY</t>
  </si>
  <si>
    <t>RUPSAN KHATUN</t>
  </si>
  <si>
    <t>SATARUPA DAS</t>
  </si>
  <si>
    <t>SATHI SEN</t>
  </si>
  <si>
    <t>SHERYA MAJEE</t>
  </si>
  <si>
    <t>SHILPA PANDA</t>
  </si>
  <si>
    <t>SHREYA KUMAR</t>
  </si>
  <si>
    <t>SHREYASI BISWAS</t>
  </si>
  <si>
    <t>SONALI BHATTACHARYA</t>
  </si>
  <si>
    <t>TANUSREE MUDI</t>
  </si>
  <si>
    <t>TUMPA GORAIN</t>
  </si>
  <si>
    <t>Year</t>
  </si>
  <si>
    <t>GPW</t>
  </si>
  <si>
    <t>GPW = GRADE POINT WITHHELD</t>
  </si>
  <si>
    <t>IT IS OBSERVED IN THE FINAL RESULT (CGPA) THAT, 100 % STUDENTS ACHIEVED MORE THAN 60% MARKS, SO THE HIGHEST CO ATTAINMENT LEVEL-3 HAS BEEN ATTAINED.</t>
  </si>
  <si>
    <t>IT IS OBSERVED IN THE FINAL RESULT (CGPA) THAT, 96.88 % STUDENTS ACHIEVED MORE THAN 60% MARKS, SO THE HIGHEST CO ATTAINMENT LEVEL-3 HAS BEEN ATTAINED.</t>
  </si>
  <si>
    <t>PROGRAM CODE: BGEO</t>
  </si>
  <si>
    <r>
      <t xml:space="preserve">Target Levels:
</t>
    </r>
    <r>
      <rPr>
        <b/>
        <sz val="11"/>
        <color rgb="FFC00000"/>
        <rFont val="Calibri"/>
        <family val="2"/>
        <scheme val="minor"/>
      </rPr>
      <t>Level - 1: 50%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F0"/>
        <rFont val="Calibri"/>
        <family val="2"/>
        <scheme val="minor"/>
      </rPr>
      <t>Level - 2: 60%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50"/>
        <rFont val="Calibri"/>
        <family val="2"/>
        <scheme val="minor"/>
      </rPr>
      <t xml:space="preserve">Level - 3: 75% students getting 60% marks.
</t>
    </r>
  </si>
  <si>
    <t>DEPARTMENT: GEOGRAPHY                                                                                         ATTAINMENT BASED ON SGPA (FOR ALL THE 6 SEMESTERS) AND CGPA FOR ACADEMIC SESSION 2018-21</t>
  </si>
  <si>
    <t>DEPARTMENT: GEOGRAPHY                                                                                          ATTAINMENT BASED ON SGPA (FOR ALL THE 6 SEMESTERS) AND CGPA FOR ACADEMIC SESSION 2019-22</t>
  </si>
  <si>
    <t>DEPARTMENT: GEOGEAPHY                                                                                         ATTAINMENT BASED ON SGPA (FOR ALL THE 6 SEMESTERS) AND CGPA FOR ACADEMIC SESSION 2020-23</t>
  </si>
</sst>
</file>

<file path=xl/styles.xml><?xml version="1.0" encoding="utf-8"?>
<styleSheet xmlns="http://schemas.openxmlformats.org/spreadsheetml/2006/main">
  <numFmts count="1">
    <numFmt numFmtId="164" formatCode="###0;###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Arial"/>
    </font>
    <font>
      <sz val="9"/>
      <color rgb="FF000000"/>
      <name val="Arial"/>
      <family val="2"/>
    </font>
    <font>
      <b/>
      <sz val="12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2" fontId="0" fillId="0" borderId="5" xfId="0" applyNumberForma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64" fontId="11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0" fontId="13" fillId="0" borderId="1" xfId="0" applyFont="1" applyBorder="1"/>
    <xf numFmtId="0" fontId="14" fillId="0" borderId="1" xfId="0" applyFont="1" applyBorder="1" applyAlignment="1">
      <alignment horizontal="left" vertical="top" wrapText="1"/>
    </xf>
    <xf numFmtId="164" fontId="15" fillId="0" borderId="1" xfId="0" applyNumberFormat="1" applyFont="1" applyBorder="1" applyAlignment="1">
      <alignment horizontal="center" vertical="top" wrapText="1"/>
    </xf>
    <xf numFmtId="164" fontId="15" fillId="0" borderId="1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11" xfId="0" applyFont="1" applyBorder="1" applyAlignment="1">
      <alignment horizontal="left" vertical="top" wrapText="1"/>
    </xf>
    <xf numFmtId="164" fontId="11" fillId="0" borderId="11" xfId="0" applyNumberFormat="1" applyFon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164" fontId="11" fillId="0" borderId="0" xfId="0" applyNumberFormat="1" applyFont="1" applyAlignment="1">
      <alignment horizontal="center" vertical="top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5"/>
  <sheetViews>
    <sheetView topLeftCell="G7" workbookViewId="0">
      <selection activeCell="M28" sqref="M28"/>
    </sheetView>
  </sheetViews>
  <sheetFormatPr defaultRowHeight="15"/>
  <cols>
    <col min="2" max="2" width="18.7109375" bestFit="1" customWidth="1"/>
    <col min="13" max="13" width="39" customWidth="1"/>
    <col min="14" max="14" width="15.7109375" customWidth="1"/>
    <col min="15" max="15" width="16.140625" customWidth="1"/>
    <col min="16" max="16" width="16" customWidth="1"/>
    <col min="17" max="17" width="13.42578125" customWidth="1"/>
    <col min="18" max="18" width="12.7109375" customWidth="1"/>
    <col min="19" max="19" width="12.140625" customWidth="1"/>
    <col min="20" max="20" width="11.28515625" customWidth="1"/>
  </cols>
  <sheetData>
    <row r="1" spans="1:17" ht="20.4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7" ht="20.45" customHeight="1">
      <c r="A2" s="52" t="s">
        <v>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ht="22.9" customHeight="1">
      <c r="A3" s="51" t="s">
        <v>91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7">
      <c r="A4" s="53" t="s">
        <v>219</v>
      </c>
      <c r="B4" s="53"/>
      <c r="C4" s="53"/>
      <c r="D4" s="53"/>
      <c r="E4" s="53"/>
      <c r="F4" s="53" t="s">
        <v>29</v>
      </c>
      <c r="G4" s="53"/>
      <c r="H4" s="53"/>
      <c r="I4" s="53"/>
      <c r="J4" s="53"/>
      <c r="K4" s="53"/>
      <c r="M4" s="1"/>
      <c r="N4" s="53" t="s">
        <v>10</v>
      </c>
      <c r="O4" s="53"/>
      <c r="P4" s="53"/>
    </row>
    <row r="5" spans="1:17" ht="45">
      <c r="A5" s="1" t="s">
        <v>1</v>
      </c>
      <c r="B5" s="1" t="s">
        <v>2</v>
      </c>
      <c r="C5" s="2" t="s">
        <v>88</v>
      </c>
      <c r="D5" s="2" t="s">
        <v>89</v>
      </c>
      <c r="E5" s="2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M5" s="1" t="s">
        <v>14</v>
      </c>
      <c r="N5" s="2" t="s">
        <v>11</v>
      </c>
      <c r="O5" s="2" t="s">
        <v>12</v>
      </c>
      <c r="P5" s="2" t="s">
        <v>13</v>
      </c>
      <c r="Q5" s="2" t="s">
        <v>30</v>
      </c>
    </row>
    <row r="6" spans="1:17">
      <c r="A6" s="4">
        <v>1</v>
      </c>
      <c r="B6" s="3" t="s">
        <v>155</v>
      </c>
      <c r="C6" s="3">
        <v>1713940</v>
      </c>
      <c r="D6" s="24" t="s">
        <v>180</v>
      </c>
      <c r="E6" s="22">
        <v>8.91</v>
      </c>
      <c r="F6" s="15">
        <v>8.6</v>
      </c>
      <c r="G6" s="15">
        <v>8.6199999999999992</v>
      </c>
      <c r="H6" s="15">
        <v>9.08</v>
      </c>
      <c r="I6" s="15">
        <v>8.75</v>
      </c>
      <c r="J6" s="15">
        <v>10</v>
      </c>
      <c r="K6" s="11">
        <v>9</v>
      </c>
      <c r="M6" s="6">
        <v>1</v>
      </c>
      <c r="N6" s="4">
        <f>COUNTIFS($E$6:$E$105, "&lt;10.01", $E$6:$E$105, "&gt;7.99")</f>
        <v>5</v>
      </c>
      <c r="O6" s="9">
        <f>COUNTIFS($E$6:$E$105, "&lt;8.0", $E$6:$E$105, "&gt;5.99")</f>
        <v>20</v>
      </c>
      <c r="P6" s="4">
        <f>COUNTIF($E$6:$E$105, "&lt;6")</f>
        <v>0</v>
      </c>
      <c r="Q6" s="1">
        <f>N6+O6+P6</f>
        <v>25</v>
      </c>
    </row>
    <row r="7" spans="1:17">
      <c r="A7" s="4">
        <v>2</v>
      </c>
      <c r="B7" s="3" t="s">
        <v>156</v>
      </c>
      <c r="C7" s="3">
        <v>1713952</v>
      </c>
      <c r="D7" s="24" t="s">
        <v>180</v>
      </c>
      <c r="E7" s="22">
        <v>8.64</v>
      </c>
      <c r="F7" s="15">
        <v>8.6</v>
      </c>
      <c r="G7" s="15">
        <v>7.85</v>
      </c>
      <c r="H7" s="15">
        <v>8.85</v>
      </c>
      <c r="I7" s="15">
        <v>8</v>
      </c>
      <c r="J7" s="15">
        <v>10</v>
      </c>
      <c r="K7" s="11">
        <v>8.65</v>
      </c>
      <c r="M7" s="7">
        <v>2</v>
      </c>
      <c r="N7" s="9">
        <f>COUNTIFS($F$6:$F$105, "&lt;10.01", $F$6:$F$105, "&gt;7.99")</f>
        <v>3</v>
      </c>
      <c r="O7" s="4">
        <f>COUNTIFS($F$6:$F$105, "&lt;8.0", $F$6:$F$105, "&gt;5.99")</f>
        <v>19</v>
      </c>
      <c r="P7" s="4">
        <f>COUNTIF($F$6:$F$105, "&lt;6")</f>
        <v>3</v>
      </c>
      <c r="Q7" s="1">
        <f t="shared" ref="Q7:Q12" si="0">N7+O7+P7</f>
        <v>25</v>
      </c>
    </row>
    <row r="8" spans="1:17">
      <c r="A8" s="4">
        <v>3</v>
      </c>
      <c r="B8" s="3" t="s">
        <v>157</v>
      </c>
      <c r="C8" s="3">
        <v>1714153</v>
      </c>
      <c r="D8" s="24" t="s">
        <v>180</v>
      </c>
      <c r="E8" s="22">
        <v>8.64</v>
      </c>
      <c r="F8" s="15">
        <v>7.8</v>
      </c>
      <c r="G8" s="15">
        <v>8.5399999999999991</v>
      </c>
      <c r="H8" s="15">
        <v>8.85</v>
      </c>
      <c r="I8" s="15">
        <v>7.75</v>
      </c>
      <c r="J8" s="15">
        <v>10</v>
      </c>
      <c r="K8" s="11">
        <v>8.6199999999999992</v>
      </c>
      <c r="M8" s="7">
        <v>3</v>
      </c>
      <c r="N8" s="4">
        <f>COUNTIFS($G$6:$G$105, "&lt;10.01", $G$6:$G$105, "&gt;7.99")</f>
        <v>2</v>
      </c>
      <c r="O8" s="4">
        <f>COUNTIFS($G$6:$G$105, "&lt;8.0", $G$6:$G$105, "&gt;5.99")</f>
        <v>20</v>
      </c>
      <c r="P8" s="4">
        <f>COUNTIF($G$6:$G$105, "&lt;6")</f>
        <v>3</v>
      </c>
      <c r="Q8" s="1">
        <f t="shared" si="0"/>
        <v>25</v>
      </c>
    </row>
    <row r="9" spans="1:17">
      <c r="A9" s="4">
        <v>4</v>
      </c>
      <c r="B9" s="3" t="s">
        <v>158</v>
      </c>
      <c r="C9" s="3">
        <v>1714131</v>
      </c>
      <c r="D9" s="24" t="s">
        <v>180</v>
      </c>
      <c r="E9" s="22">
        <v>7.55</v>
      </c>
      <c r="F9" s="15">
        <v>7.8</v>
      </c>
      <c r="G9" s="15">
        <v>7.38</v>
      </c>
      <c r="H9" s="15">
        <v>8.15</v>
      </c>
      <c r="I9" s="15">
        <v>7.75</v>
      </c>
      <c r="J9" s="15">
        <v>10</v>
      </c>
      <c r="K9" s="11">
        <v>8.11</v>
      </c>
      <c r="M9" s="7">
        <v>4</v>
      </c>
      <c r="N9" s="4">
        <f>COUNTIFS($H$6:$H$105, "&lt;10.01", $H$6:$H$105, "&gt;7.99")</f>
        <v>7</v>
      </c>
      <c r="O9" s="4">
        <f>COUNTIFS($H$6:$H$105, "&lt;8.0", $H$6:$H$105, "&gt;5.99")</f>
        <v>18</v>
      </c>
      <c r="P9" s="4">
        <f>COUNTIF($H$6:$H$105, "&lt;6")</f>
        <v>0</v>
      </c>
      <c r="Q9" s="1">
        <f t="shared" si="0"/>
        <v>25</v>
      </c>
    </row>
    <row r="10" spans="1:17">
      <c r="A10" s="4">
        <v>5</v>
      </c>
      <c r="B10" s="3" t="s">
        <v>159</v>
      </c>
      <c r="C10" s="3">
        <v>1713887</v>
      </c>
      <c r="D10" s="24" t="s">
        <v>180</v>
      </c>
      <c r="E10" s="22">
        <v>7.55</v>
      </c>
      <c r="F10" s="15">
        <v>7.4</v>
      </c>
      <c r="G10" s="15">
        <v>7.54</v>
      </c>
      <c r="H10" s="15">
        <v>8.08</v>
      </c>
      <c r="I10" s="15">
        <v>7.75</v>
      </c>
      <c r="J10" s="15">
        <v>10</v>
      </c>
      <c r="K10" s="11">
        <v>8.07</v>
      </c>
      <c r="M10" s="7">
        <v>5</v>
      </c>
      <c r="N10" s="4">
        <f>COUNTIFS($I$6:$I$105, "&lt;10.01", $I$6:$I$105, "&gt;7.99")</f>
        <v>3</v>
      </c>
      <c r="O10" s="4">
        <f>COUNTIFS($I$6:$I$105, "&lt;8.00", $I$6:$I$105, "&gt;5.99")</f>
        <v>22</v>
      </c>
      <c r="P10" s="4">
        <f>COUNTIF($I$6:$I$105, "&lt;6")</f>
        <v>0</v>
      </c>
      <c r="Q10" s="1">
        <f t="shared" si="0"/>
        <v>25</v>
      </c>
    </row>
    <row r="11" spans="1:17">
      <c r="A11" s="4">
        <v>6</v>
      </c>
      <c r="B11" s="3" t="s">
        <v>160</v>
      </c>
      <c r="C11" s="3">
        <v>1713901</v>
      </c>
      <c r="D11" s="24" t="s">
        <v>180</v>
      </c>
      <c r="E11" s="22">
        <v>8.36</v>
      </c>
      <c r="F11" s="15">
        <v>7.7</v>
      </c>
      <c r="G11" s="15">
        <v>6.69</v>
      </c>
      <c r="H11" s="15">
        <v>7.77</v>
      </c>
      <c r="I11" s="15">
        <v>7.75</v>
      </c>
      <c r="J11" s="15">
        <v>10</v>
      </c>
      <c r="K11" s="11">
        <v>8.0299999999999994</v>
      </c>
      <c r="M11" s="7">
        <v>6</v>
      </c>
      <c r="N11" s="4">
        <f>COUNTIFS($J$6:$J$105, "&lt;10.01", $J$6:$J$105, "&gt;7.99")</f>
        <v>25</v>
      </c>
      <c r="O11" s="4">
        <f>COUNTIFS($J$6:$J$105, "&lt;8.00", $J$6:$J$105, "&gt;5.99")</f>
        <v>0</v>
      </c>
      <c r="P11" s="4">
        <f>COUNTIF($J$6:$J$105, "&lt;6")</f>
        <v>0</v>
      </c>
      <c r="Q11" s="1">
        <f t="shared" si="0"/>
        <v>25</v>
      </c>
    </row>
    <row r="12" spans="1:17">
      <c r="A12" s="4">
        <v>7</v>
      </c>
      <c r="B12" s="3" t="s">
        <v>161</v>
      </c>
      <c r="C12" s="3">
        <v>1713873</v>
      </c>
      <c r="D12" s="24" t="s">
        <v>180</v>
      </c>
      <c r="E12" s="22">
        <v>7.55</v>
      </c>
      <c r="F12" s="15">
        <v>7.3</v>
      </c>
      <c r="G12" s="15">
        <v>7.38</v>
      </c>
      <c r="H12" s="15">
        <v>8.08</v>
      </c>
      <c r="I12" s="15">
        <v>7.75</v>
      </c>
      <c r="J12" s="15">
        <v>9.75</v>
      </c>
      <c r="K12" s="11">
        <v>7.99</v>
      </c>
      <c r="M12" s="8" t="s">
        <v>9</v>
      </c>
      <c r="N12" s="1">
        <f>COUNTIFS($K$6:$K$105, "&lt;10.01", $K$6:$K$105, "&gt;7.99")</f>
        <v>6</v>
      </c>
      <c r="O12" s="1">
        <f>COUNTIFS($K$6:$K$105, "&lt;8.0", $K$6:$K$105, "&gt;5.99")</f>
        <v>19</v>
      </c>
      <c r="P12" s="1">
        <f>COUNTIF($K$6:$K$105, "&lt;6")</f>
        <v>0</v>
      </c>
      <c r="Q12" s="1">
        <f t="shared" si="0"/>
        <v>25</v>
      </c>
    </row>
    <row r="13" spans="1:17">
      <c r="A13" s="4">
        <v>8</v>
      </c>
      <c r="B13" s="3" t="s">
        <v>162</v>
      </c>
      <c r="C13" s="3">
        <v>1713929</v>
      </c>
      <c r="D13" s="24" t="s">
        <v>180</v>
      </c>
      <c r="E13" s="22">
        <v>7.82</v>
      </c>
      <c r="F13" s="15">
        <v>7.3</v>
      </c>
      <c r="G13" s="15">
        <v>6.62</v>
      </c>
      <c r="H13" s="15">
        <v>7.69</v>
      </c>
      <c r="I13" s="15">
        <v>8</v>
      </c>
      <c r="J13" s="15">
        <v>10</v>
      </c>
      <c r="K13" s="11">
        <v>7.9</v>
      </c>
    </row>
    <row r="14" spans="1:17">
      <c r="A14" s="4">
        <v>9</v>
      </c>
      <c r="B14" s="3" t="s">
        <v>163</v>
      </c>
      <c r="C14" s="3">
        <v>1714032</v>
      </c>
      <c r="D14" s="24" t="s">
        <v>180</v>
      </c>
      <c r="E14" s="22">
        <v>8.09</v>
      </c>
      <c r="F14" s="15">
        <v>7.3</v>
      </c>
      <c r="G14" s="15">
        <v>6.77</v>
      </c>
      <c r="H14" s="15">
        <v>7.62</v>
      </c>
      <c r="I14" s="15">
        <v>7.5</v>
      </c>
      <c r="J14" s="15">
        <v>9.75</v>
      </c>
      <c r="K14" s="11">
        <v>7.83</v>
      </c>
    </row>
    <row r="15" spans="1:17">
      <c r="A15" s="4">
        <v>10</v>
      </c>
      <c r="B15" s="3" t="s">
        <v>164</v>
      </c>
      <c r="C15" s="3">
        <v>1714234</v>
      </c>
      <c r="D15" s="24" t="s">
        <v>180</v>
      </c>
      <c r="E15" s="22">
        <v>7.27</v>
      </c>
      <c r="F15" s="15">
        <v>7.4</v>
      </c>
      <c r="G15" s="15">
        <v>7.23</v>
      </c>
      <c r="H15" s="15">
        <v>8.31</v>
      </c>
      <c r="I15" s="15">
        <v>6.5</v>
      </c>
      <c r="J15" s="15">
        <v>10</v>
      </c>
      <c r="K15" s="11">
        <v>7.8</v>
      </c>
    </row>
    <row r="16" spans="1:17">
      <c r="A16" s="4">
        <v>11</v>
      </c>
      <c r="B16" s="3" t="s">
        <v>165</v>
      </c>
      <c r="C16" s="3">
        <v>1714319</v>
      </c>
      <c r="D16" s="24" t="s">
        <v>180</v>
      </c>
      <c r="E16" s="22">
        <v>7.27</v>
      </c>
      <c r="F16" s="15">
        <v>6.8</v>
      </c>
      <c r="G16" s="15">
        <v>6.62</v>
      </c>
      <c r="H16" s="15">
        <v>7.77</v>
      </c>
      <c r="I16" s="15">
        <v>7.5</v>
      </c>
      <c r="J16" s="15">
        <v>9.75</v>
      </c>
      <c r="K16" s="11">
        <v>7.63</v>
      </c>
    </row>
    <row r="17" spans="1:20" ht="75">
      <c r="A17" s="4">
        <v>12</v>
      </c>
      <c r="B17" s="3" t="s">
        <v>166</v>
      </c>
      <c r="C17" s="3">
        <v>1714367</v>
      </c>
      <c r="D17" s="24" t="s">
        <v>180</v>
      </c>
      <c r="E17" s="22">
        <v>7.55</v>
      </c>
      <c r="F17" s="15">
        <v>7.7</v>
      </c>
      <c r="G17" s="15">
        <v>6.62</v>
      </c>
      <c r="H17" s="15">
        <v>7</v>
      </c>
      <c r="I17" s="15">
        <v>7</v>
      </c>
      <c r="J17" s="15">
        <v>10</v>
      </c>
      <c r="K17" s="11">
        <v>7.62</v>
      </c>
      <c r="M17" s="10" t="s">
        <v>220</v>
      </c>
      <c r="N17" s="49" t="s">
        <v>15</v>
      </c>
      <c r="O17" s="49"/>
      <c r="P17" s="49"/>
      <c r="Q17" s="49"/>
      <c r="R17" s="49"/>
      <c r="S17" s="49"/>
      <c r="T17" s="2" t="s">
        <v>16</v>
      </c>
    </row>
    <row r="18" spans="1:20">
      <c r="A18" s="4">
        <v>13</v>
      </c>
      <c r="B18" s="3" t="s">
        <v>167</v>
      </c>
      <c r="C18" s="3">
        <v>1714140</v>
      </c>
      <c r="D18" s="24" t="s">
        <v>180</v>
      </c>
      <c r="E18" s="22">
        <v>7.27</v>
      </c>
      <c r="F18" s="15">
        <v>7</v>
      </c>
      <c r="G18" s="15">
        <v>7.15</v>
      </c>
      <c r="H18" s="15">
        <v>6.69</v>
      </c>
      <c r="I18" s="15">
        <v>7</v>
      </c>
      <c r="J18" s="15">
        <v>10</v>
      </c>
      <c r="K18" s="11">
        <v>7.52</v>
      </c>
      <c r="M18" s="1" t="s">
        <v>17</v>
      </c>
      <c r="N18" s="1" t="s">
        <v>23</v>
      </c>
      <c r="O18" s="1" t="s">
        <v>24</v>
      </c>
      <c r="P18" s="1" t="s">
        <v>25</v>
      </c>
      <c r="Q18" s="1" t="s">
        <v>26</v>
      </c>
      <c r="R18" s="1" t="s">
        <v>27</v>
      </c>
      <c r="S18" s="1" t="s">
        <v>28</v>
      </c>
      <c r="T18" s="8" t="s">
        <v>9</v>
      </c>
    </row>
    <row r="19" spans="1:20">
      <c r="A19" s="4">
        <v>14</v>
      </c>
      <c r="B19" s="3" t="s">
        <v>168</v>
      </c>
      <c r="C19" s="3">
        <v>1713967</v>
      </c>
      <c r="D19" s="24" t="s">
        <v>180</v>
      </c>
      <c r="E19" s="22">
        <v>7.27</v>
      </c>
      <c r="F19" s="15">
        <v>7.3</v>
      </c>
      <c r="G19" s="15">
        <v>6.15</v>
      </c>
      <c r="H19" s="15">
        <v>6.77</v>
      </c>
      <c r="I19" s="15">
        <v>7.25</v>
      </c>
      <c r="J19" s="15">
        <v>10</v>
      </c>
      <c r="K19" s="11">
        <v>7.44</v>
      </c>
      <c r="M19" s="1" t="s">
        <v>18</v>
      </c>
      <c r="N19" s="48"/>
      <c r="O19" s="48"/>
      <c r="P19" s="48"/>
      <c r="Q19" s="48"/>
      <c r="R19" s="48"/>
      <c r="S19" s="48"/>
      <c r="T19" s="48"/>
    </row>
    <row r="20" spans="1:20">
      <c r="A20" s="4">
        <v>15</v>
      </c>
      <c r="B20" s="3" t="s">
        <v>169</v>
      </c>
      <c r="C20" s="3">
        <v>1714175</v>
      </c>
      <c r="D20" s="24" t="s">
        <v>180</v>
      </c>
      <c r="E20" s="22">
        <v>7.27</v>
      </c>
      <c r="F20" s="15">
        <v>7.1</v>
      </c>
      <c r="G20" s="15">
        <v>6.15</v>
      </c>
      <c r="H20" s="15">
        <v>6.92</v>
      </c>
      <c r="I20" s="15">
        <v>7</v>
      </c>
      <c r="J20" s="15">
        <v>9.75</v>
      </c>
      <c r="K20" s="11">
        <v>7.35</v>
      </c>
      <c r="M20" s="11" t="s">
        <v>19</v>
      </c>
      <c r="N20" s="1">
        <f>Q6</f>
        <v>25</v>
      </c>
      <c r="O20" s="1">
        <f>Q7</f>
        <v>25</v>
      </c>
      <c r="P20" s="1">
        <f>Q8</f>
        <v>25</v>
      </c>
      <c r="Q20" s="1">
        <f>Q9</f>
        <v>25</v>
      </c>
      <c r="R20" s="1">
        <f>Q10</f>
        <v>25</v>
      </c>
      <c r="S20" s="1">
        <f>Q11</f>
        <v>25</v>
      </c>
      <c r="T20" s="18">
        <f>Q12</f>
        <v>25</v>
      </c>
    </row>
    <row r="21" spans="1:20">
      <c r="A21" s="4">
        <v>16</v>
      </c>
      <c r="B21" s="3" t="s">
        <v>170</v>
      </c>
      <c r="C21" s="3">
        <v>1714167</v>
      </c>
      <c r="D21" s="24" t="s">
        <v>180</v>
      </c>
      <c r="E21" s="22">
        <v>6.73</v>
      </c>
      <c r="F21" s="15">
        <v>8.1</v>
      </c>
      <c r="G21" s="15">
        <v>6.62</v>
      </c>
      <c r="H21" s="15">
        <v>6.77</v>
      </c>
      <c r="I21" s="15">
        <v>6.25</v>
      </c>
      <c r="J21" s="15">
        <v>9.75</v>
      </c>
      <c r="K21" s="11">
        <v>7.34</v>
      </c>
      <c r="M21" s="11" t="s">
        <v>20</v>
      </c>
      <c r="N21" s="1">
        <f>N6+O6</f>
        <v>25</v>
      </c>
      <c r="O21" s="1">
        <f>N7+O7</f>
        <v>22</v>
      </c>
      <c r="P21" s="1">
        <f>N8+O8</f>
        <v>22</v>
      </c>
      <c r="Q21" s="1">
        <f>N9+O9</f>
        <v>25</v>
      </c>
      <c r="R21" s="1">
        <f>N10+O10</f>
        <v>25</v>
      </c>
      <c r="S21" s="1">
        <f>N11+O11</f>
        <v>25</v>
      </c>
      <c r="T21" s="1">
        <f>N12+O12</f>
        <v>25</v>
      </c>
    </row>
    <row r="22" spans="1:20">
      <c r="A22" s="4">
        <v>17</v>
      </c>
      <c r="B22" s="3" t="s">
        <v>171</v>
      </c>
      <c r="C22" s="3">
        <v>1714316</v>
      </c>
      <c r="D22" s="24" t="s">
        <v>180</v>
      </c>
      <c r="E22" s="22">
        <v>6.73</v>
      </c>
      <c r="F22" s="15">
        <v>5.9</v>
      </c>
      <c r="G22" s="15">
        <v>6.62</v>
      </c>
      <c r="H22" s="15">
        <v>7.08</v>
      </c>
      <c r="I22" s="15">
        <v>7.25</v>
      </c>
      <c r="J22" s="15">
        <v>9.75</v>
      </c>
      <c r="K22" s="11">
        <v>7.25</v>
      </c>
      <c r="M22" s="12" t="s">
        <v>21</v>
      </c>
      <c r="N22" s="8">
        <f>N21/N20*100</f>
        <v>100</v>
      </c>
      <c r="O22" s="8">
        <f>O21/O20*100</f>
        <v>88</v>
      </c>
      <c r="P22" s="8">
        <f t="shared" ref="P22:R22" si="1">P21/P20*100</f>
        <v>88</v>
      </c>
      <c r="Q22" s="8">
        <f t="shared" si="1"/>
        <v>100</v>
      </c>
      <c r="R22" s="8">
        <f t="shared" si="1"/>
        <v>100</v>
      </c>
      <c r="S22" s="8">
        <f t="shared" ref="S22" si="2">S21/S20*100</f>
        <v>100</v>
      </c>
      <c r="T22" s="8">
        <f t="shared" ref="T22" si="3">T21/T20*100</f>
        <v>100</v>
      </c>
    </row>
    <row r="23" spans="1:20">
      <c r="A23" s="4">
        <v>18</v>
      </c>
      <c r="B23" s="3" t="s">
        <v>172</v>
      </c>
      <c r="C23" s="3">
        <v>1714069</v>
      </c>
      <c r="D23" s="24" t="s">
        <v>180</v>
      </c>
      <c r="E23" s="22">
        <v>6.18</v>
      </c>
      <c r="F23" s="15">
        <v>6.3</v>
      </c>
      <c r="G23" s="15">
        <v>6.38</v>
      </c>
      <c r="H23" s="15">
        <v>7.62</v>
      </c>
      <c r="I23" s="15">
        <v>6.75</v>
      </c>
      <c r="J23" s="15">
        <v>10</v>
      </c>
      <c r="K23" s="11">
        <v>7.24</v>
      </c>
      <c r="M23" s="13" t="s">
        <v>22</v>
      </c>
      <c r="N23" s="13" t="str">
        <f>IF(N22&gt;=75, "3", IF(N22&gt;=60, "2", IF(N22&gt;=50, "1", "0")))</f>
        <v>3</v>
      </c>
      <c r="O23" s="13" t="str">
        <f t="shared" ref="O23:T23" si="4">IF(O22&gt;=75, "3", IF(O22&gt;=60, "2", IF(O22&gt;=50, "1", "0")))</f>
        <v>3</v>
      </c>
      <c r="P23" s="13" t="str">
        <f t="shared" si="4"/>
        <v>3</v>
      </c>
      <c r="Q23" s="13" t="str">
        <f t="shared" si="4"/>
        <v>3</v>
      </c>
      <c r="R23" s="13" t="str">
        <f t="shared" si="4"/>
        <v>3</v>
      </c>
      <c r="S23" s="13" t="str">
        <f t="shared" si="4"/>
        <v>3</v>
      </c>
      <c r="T23" s="13" t="str">
        <f t="shared" si="4"/>
        <v>3</v>
      </c>
    </row>
    <row r="24" spans="1:20">
      <c r="A24" s="4">
        <v>19</v>
      </c>
      <c r="B24" s="3" t="s">
        <v>173</v>
      </c>
      <c r="C24" s="3">
        <v>1714162</v>
      </c>
      <c r="D24" s="24" t="s">
        <v>180</v>
      </c>
      <c r="E24" s="22">
        <v>6.18</v>
      </c>
      <c r="F24" s="15">
        <v>6.6</v>
      </c>
      <c r="G24" s="15">
        <v>5.85</v>
      </c>
      <c r="H24" s="15">
        <v>7.85</v>
      </c>
      <c r="I24" s="15">
        <v>7.5</v>
      </c>
      <c r="J24" s="15">
        <v>9.25</v>
      </c>
      <c r="K24" s="11">
        <v>7.23</v>
      </c>
    </row>
    <row r="25" spans="1:20" ht="61.9" customHeight="1">
      <c r="A25" s="4">
        <v>20</v>
      </c>
      <c r="B25" s="3" t="s">
        <v>174</v>
      </c>
      <c r="C25" s="3">
        <v>1714360</v>
      </c>
      <c r="D25" s="24" t="s">
        <v>180</v>
      </c>
      <c r="E25" s="22">
        <v>6.09</v>
      </c>
      <c r="F25" s="15">
        <v>7</v>
      </c>
      <c r="G25" s="15">
        <v>5.69</v>
      </c>
      <c r="H25" s="15">
        <v>7.15</v>
      </c>
      <c r="I25" s="15">
        <v>6.75</v>
      </c>
      <c r="J25" s="15">
        <v>9.75</v>
      </c>
      <c r="K25" s="11">
        <v>7.07</v>
      </c>
      <c r="M25" s="50" t="s">
        <v>217</v>
      </c>
      <c r="N25" s="50"/>
      <c r="O25" s="50"/>
      <c r="P25" s="50"/>
      <c r="Q25" s="50"/>
      <c r="R25" s="50"/>
      <c r="S25" s="50"/>
      <c r="T25" s="50"/>
    </row>
    <row r="26" spans="1:20">
      <c r="A26" s="4">
        <v>21</v>
      </c>
      <c r="B26" s="3" t="s">
        <v>175</v>
      </c>
      <c r="C26" s="3">
        <v>1713953</v>
      </c>
      <c r="D26" s="24" t="s">
        <v>180</v>
      </c>
      <c r="E26" s="22">
        <v>6.45</v>
      </c>
      <c r="F26" s="15">
        <v>6.7</v>
      </c>
      <c r="G26" s="15">
        <v>6.54</v>
      </c>
      <c r="H26" s="15">
        <v>6.31</v>
      </c>
      <c r="I26" s="15">
        <v>6.25</v>
      </c>
      <c r="J26" s="15">
        <v>9.5</v>
      </c>
      <c r="K26" s="11">
        <v>6.96</v>
      </c>
    </row>
    <row r="27" spans="1:20">
      <c r="A27" s="4">
        <v>22</v>
      </c>
      <c r="B27" s="3" t="s">
        <v>176</v>
      </c>
      <c r="C27" s="3">
        <v>1714295</v>
      </c>
      <c r="D27" s="24" t="s">
        <v>180</v>
      </c>
      <c r="E27" s="22">
        <v>6.18</v>
      </c>
      <c r="F27" s="15">
        <v>6.3</v>
      </c>
      <c r="G27" s="15">
        <v>5.69</v>
      </c>
      <c r="H27" s="15">
        <v>6.85</v>
      </c>
      <c r="I27" s="15">
        <v>6</v>
      </c>
      <c r="J27" s="15">
        <v>10</v>
      </c>
      <c r="K27" s="11">
        <v>6.85</v>
      </c>
    </row>
    <row r="28" spans="1:20">
      <c r="A28" s="4">
        <v>23</v>
      </c>
      <c r="B28" s="3" t="s">
        <v>177</v>
      </c>
      <c r="C28" s="3">
        <v>1714338</v>
      </c>
      <c r="D28" s="24" t="s">
        <v>180</v>
      </c>
      <c r="E28" s="22">
        <v>6.18</v>
      </c>
      <c r="F28" s="15">
        <v>5.8</v>
      </c>
      <c r="G28" s="15">
        <v>6.08</v>
      </c>
      <c r="H28" s="15">
        <v>6.92</v>
      </c>
      <c r="I28" s="15">
        <v>6.5</v>
      </c>
      <c r="J28" s="15">
        <v>9.25</v>
      </c>
      <c r="K28" s="11">
        <v>6.82</v>
      </c>
    </row>
    <row r="29" spans="1:20">
      <c r="A29" s="4">
        <v>24</v>
      </c>
      <c r="B29" s="3" t="s">
        <v>178</v>
      </c>
      <c r="C29" s="3">
        <v>1714121</v>
      </c>
      <c r="D29" s="24" t="s">
        <v>180</v>
      </c>
      <c r="E29" s="22">
        <v>6.82</v>
      </c>
      <c r="F29" s="15">
        <v>6.6</v>
      </c>
      <c r="G29" s="15">
        <v>6.15</v>
      </c>
      <c r="H29" s="15">
        <v>6.54</v>
      </c>
      <c r="I29" s="15">
        <v>6.25</v>
      </c>
      <c r="J29" s="15">
        <v>8.25</v>
      </c>
      <c r="K29" s="11">
        <v>6.76</v>
      </c>
    </row>
    <row r="30" spans="1:20">
      <c r="A30" s="4">
        <v>25</v>
      </c>
      <c r="B30" s="3" t="s">
        <v>179</v>
      </c>
      <c r="C30" s="3">
        <v>1714099</v>
      </c>
      <c r="D30" s="24" t="s">
        <v>180</v>
      </c>
      <c r="E30" s="22">
        <v>6.45</v>
      </c>
      <c r="F30" s="15">
        <v>5.9</v>
      </c>
      <c r="G30" s="15">
        <v>6.08</v>
      </c>
      <c r="H30" s="15">
        <v>6.15</v>
      </c>
      <c r="I30" s="15">
        <v>6</v>
      </c>
      <c r="J30" s="15">
        <v>9.5</v>
      </c>
      <c r="K30" s="11">
        <v>6.69</v>
      </c>
    </row>
    <row r="31" spans="1:20">
      <c r="A31" s="4"/>
      <c r="B31" s="3"/>
      <c r="C31" s="19"/>
      <c r="D31" s="24"/>
      <c r="E31" s="22"/>
      <c r="F31" s="15"/>
      <c r="G31" s="15"/>
      <c r="H31" s="15"/>
      <c r="I31" s="15"/>
      <c r="J31" s="15"/>
      <c r="K31" s="11"/>
    </row>
    <row r="32" spans="1:20">
      <c r="A32" s="4"/>
      <c r="B32" s="3"/>
      <c r="C32" s="19"/>
      <c r="D32" s="24"/>
      <c r="E32" s="22"/>
      <c r="F32" s="15"/>
      <c r="G32" s="15"/>
      <c r="H32" s="15"/>
      <c r="I32" s="15"/>
      <c r="J32" s="15"/>
      <c r="K32" s="11"/>
    </row>
    <row r="33" spans="1:11">
      <c r="A33" s="4"/>
      <c r="B33" s="3"/>
      <c r="C33" s="19"/>
      <c r="D33" s="24"/>
      <c r="E33" s="22"/>
      <c r="F33" s="15"/>
      <c r="G33" s="15"/>
      <c r="H33" s="15"/>
      <c r="I33" s="15"/>
      <c r="J33" s="15"/>
      <c r="K33" s="11"/>
    </row>
    <row r="34" spans="1:11">
      <c r="A34" s="4"/>
      <c r="B34" s="14"/>
      <c r="C34" s="16"/>
      <c r="D34" s="23"/>
      <c r="E34" s="15"/>
      <c r="F34" s="15"/>
      <c r="G34" s="15"/>
      <c r="H34" s="15"/>
      <c r="I34" s="15"/>
      <c r="J34" s="15"/>
      <c r="K34" s="15"/>
    </row>
    <row r="35" spans="1:11">
      <c r="A35" s="4"/>
      <c r="B35" s="14"/>
      <c r="C35" s="16"/>
      <c r="D35" s="16"/>
      <c r="E35" s="15"/>
      <c r="F35" s="15"/>
      <c r="G35" s="15"/>
      <c r="H35" s="15"/>
      <c r="I35" s="15"/>
      <c r="J35" s="15"/>
      <c r="K35" s="15"/>
    </row>
    <row r="36" spans="1:11">
      <c r="A36" s="4"/>
      <c r="B36" s="14"/>
      <c r="C36" s="16"/>
      <c r="D36" s="16"/>
      <c r="E36" s="15"/>
      <c r="F36" s="15"/>
      <c r="G36" s="15"/>
      <c r="H36" s="15"/>
      <c r="I36" s="15"/>
      <c r="J36" s="15"/>
      <c r="K36" s="15"/>
    </row>
    <row r="37" spans="1:11">
      <c r="A37" s="4"/>
      <c r="B37" s="14"/>
      <c r="C37" s="17"/>
      <c r="D37" s="17"/>
      <c r="E37" s="15"/>
      <c r="F37" s="15"/>
      <c r="G37" s="15"/>
      <c r="H37" s="15"/>
      <c r="I37" s="15"/>
      <c r="J37" s="15"/>
      <c r="K37" s="15"/>
    </row>
    <row r="38" spans="1:11">
      <c r="A38" s="4"/>
      <c r="B38" s="14"/>
      <c r="C38" s="17"/>
      <c r="D38" s="17"/>
      <c r="E38" s="15"/>
      <c r="F38" s="15"/>
      <c r="G38" s="15"/>
      <c r="H38" s="15"/>
      <c r="I38" s="15"/>
      <c r="J38" s="15"/>
      <c r="K38" s="15"/>
    </row>
    <row r="39" spans="1:11">
      <c r="A39" s="4"/>
      <c r="B39" s="14"/>
      <c r="C39" s="16"/>
      <c r="D39" s="16"/>
      <c r="E39" s="15"/>
      <c r="F39" s="15"/>
      <c r="G39" s="15"/>
      <c r="H39" s="15"/>
      <c r="I39" s="15"/>
      <c r="J39" s="15"/>
      <c r="K39" s="15"/>
    </row>
    <row r="40" spans="1:11">
      <c r="A40" s="4"/>
      <c r="B40" s="14"/>
      <c r="C40" s="17"/>
      <c r="D40" s="17"/>
      <c r="E40" s="15"/>
      <c r="F40" s="15"/>
      <c r="G40" s="15"/>
      <c r="H40" s="15"/>
      <c r="I40" s="15"/>
      <c r="J40" s="15"/>
      <c r="K40" s="15"/>
    </row>
    <row r="41" spans="1:11">
      <c r="A41" s="4"/>
      <c r="B41" s="14"/>
      <c r="C41" s="16"/>
      <c r="D41" s="16"/>
      <c r="E41" s="15"/>
      <c r="F41" s="15"/>
      <c r="G41" s="15"/>
      <c r="H41" s="15"/>
      <c r="I41" s="15"/>
      <c r="J41" s="15"/>
      <c r="K41" s="15"/>
    </row>
    <row r="42" spans="1:11">
      <c r="A42" s="4"/>
      <c r="B42" s="14"/>
      <c r="C42" s="16"/>
      <c r="D42" s="16"/>
      <c r="E42" s="15"/>
      <c r="F42" s="15"/>
      <c r="G42" s="15"/>
      <c r="H42" s="15"/>
      <c r="I42" s="15"/>
      <c r="J42" s="15"/>
      <c r="K42" s="15"/>
    </row>
    <row r="43" spans="1:11">
      <c r="A43" s="4"/>
      <c r="B43" s="14"/>
      <c r="C43" s="16"/>
      <c r="D43" s="16"/>
      <c r="E43" s="15"/>
      <c r="F43" s="15"/>
      <c r="G43" s="15"/>
      <c r="H43" s="15"/>
      <c r="I43" s="15"/>
      <c r="J43" s="15"/>
      <c r="K43" s="15"/>
    </row>
    <row r="44" spans="1:11">
      <c r="A44" s="4"/>
      <c r="B44" s="14"/>
      <c r="C44" s="16"/>
      <c r="D44" s="16"/>
      <c r="E44" s="15"/>
      <c r="F44" s="15"/>
      <c r="G44" s="15"/>
      <c r="H44" s="15"/>
      <c r="I44" s="15"/>
      <c r="J44" s="15"/>
      <c r="K44" s="15"/>
    </row>
    <row r="45" spans="1:11">
      <c r="A45" s="4"/>
      <c r="B45" s="14"/>
      <c r="C45" s="16"/>
      <c r="D45" s="16"/>
      <c r="E45" s="15"/>
      <c r="F45" s="15"/>
      <c r="G45" s="15"/>
      <c r="H45" s="15"/>
      <c r="I45" s="15"/>
      <c r="J45" s="15"/>
      <c r="K45" s="15"/>
    </row>
    <row r="46" spans="1:11">
      <c r="A46" s="4"/>
      <c r="B46" s="14"/>
      <c r="C46" s="16"/>
      <c r="D46" s="16"/>
      <c r="E46" s="15"/>
      <c r="F46" s="15"/>
      <c r="G46" s="15"/>
      <c r="H46" s="15"/>
      <c r="I46" s="15"/>
      <c r="J46" s="15"/>
      <c r="K46" s="15"/>
    </row>
    <row r="47" spans="1:11">
      <c r="A47" s="4"/>
      <c r="B47" s="14"/>
      <c r="C47" s="16"/>
      <c r="D47" s="16"/>
      <c r="E47" s="15"/>
      <c r="F47" s="15"/>
      <c r="G47" s="15"/>
      <c r="H47" s="15"/>
      <c r="I47" s="15"/>
      <c r="J47" s="15"/>
      <c r="K47" s="15"/>
    </row>
    <row r="48" spans="1:11">
      <c r="A48" s="4"/>
      <c r="B48" s="14"/>
      <c r="C48" s="16"/>
      <c r="D48" s="16"/>
      <c r="E48" s="15"/>
      <c r="F48" s="15"/>
      <c r="G48" s="15"/>
      <c r="H48" s="15"/>
      <c r="I48" s="15"/>
      <c r="J48" s="15"/>
      <c r="K48" s="15"/>
    </row>
    <row r="49" spans="1:11">
      <c r="A49" s="4"/>
      <c r="B49" s="14"/>
      <c r="C49" s="16"/>
      <c r="D49" s="16"/>
      <c r="E49" s="15"/>
      <c r="F49" s="15"/>
      <c r="G49" s="15"/>
      <c r="H49" s="15"/>
      <c r="I49" s="15"/>
      <c r="J49" s="15"/>
      <c r="K49" s="15"/>
    </row>
    <row r="50" spans="1:11">
      <c r="A50" s="4"/>
      <c r="B50" s="14"/>
      <c r="C50" s="16"/>
      <c r="D50" s="16"/>
      <c r="E50" s="15"/>
      <c r="F50" s="15"/>
      <c r="G50" s="15"/>
      <c r="H50" s="15"/>
      <c r="I50" s="15"/>
      <c r="J50" s="15"/>
      <c r="K50" s="15"/>
    </row>
    <row r="51" spans="1:11">
      <c r="A51" s="4"/>
      <c r="B51" s="14"/>
      <c r="C51" s="16"/>
      <c r="D51" s="16"/>
      <c r="E51" s="15"/>
      <c r="F51" s="15"/>
      <c r="G51" s="15"/>
      <c r="H51" s="15"/>
      <c r="I51" s="15"/>
      <c r="J51" s="15"/>
      <c r="K51" s="15"/>
    </row>
    <row r="52" spans="1:11">
      <c r="A52" s="4"/>
      <c r="B52" s="14"/>
      <c r="C52" s="16"/>
      <c r="D52" s="16"/>
      <c r="E52" s="15"/>
      <c r="F52" s="15"/>
      <c r="G52" s="15"/>
      <c r="H52" s="15"/>
      <c r="I52" s="15"/>
      <c r="J52" s="15"/>
      <c r="K52" s="15"/>
    </row>
    <row r="53" spans="1:11">
      <c r="A53" s="4"/>
      <c r="B53" s="14"/>
      <c r="C53" s="17"/>
      <c r="D53" s="17"/>
      <c r="E53" s="15"/>
      <c r="F53" s="15"/>
      <c r="G53" s="15"/>
      <c r="H53" s="15"/>
      <c r="I53" s="15"/>
      <c r="J53" s="15"/>
      <c r="K53" s="15"/>
    </row>
    <row r="54" spans="1:11">
      <c r="A54" s="4"/>
      <c r="B54" s="14"/>
      <c r="C54" s="16"/>
      <c r="D54" s="20"/>
      <c r="E54" s="3"/>
      <c r="F54" s="3"/>
      <c r="G54" s="15"/>
      <c r="H54" s="15"/>
      <c r="I54" s="15"/>
      <c r="J54" s="15"/>
      <c r="K54" s="15"/>
    </row>
    <row r="55" spans="1:11">
      <c r="A55" s="4"/>
      <c r="B55" s="14"/>
      <c r="C55" s="16"/>
      <c r="D55" s="20"/>
      <c r="E55" s="3"/>
      <c r="F55" s="3"/>
      <c r="G55" s="15"/>
      <c r="H55" s="15"/>
      <c r="I55" s="15"/>
      <c r="J55" s="15"/>
      <c r="K55" s="15"/>
    </row>
    <row r="56" spans="1:11">
      <c r="A56" s="4"/>
      <c r="B56" s="14"/>
      <c r="C56" s="16"/>
      <c r="D56" s="20"/>
      <c r="E56" s="3"/>
      <c r="F56" s="3"/>
      <c r="G56" s="15"/>
      <c r="H56" s="15"/>
      <c r="I56" s="15"/>
      <c r="J56" s="15"/>
      <c r="K56" s="15"/>
    </row>
    <row r="57" spans="1:11">
      <c r="A57" s="4"/>
      <c r="B57" s="14"/>
      <c r="C57" s="16"/>
      <c r="D57" s="20"/>
      <c r="E57" s="3"/>
      <c r="F57" s="3"/>
      <c r="G57" s="15"/>
      <c r="H57" s="15"/>
      <c r="I57" s="15"/>
      <c r="J57" s="15"/>
      <c r="K57" s="15"/>
    </row>
    <row r="58" spans="1:11">
      <c r="A58" s="4"/>
      <c r="B58" s="14"/>
      <c r="C58" s="16"/>
      <c r="D58" s="20"/>
      <c r="E58" s="3"/>
      <c r="F58" s="3"/>
      <c r="G58" s="15"/>
      <c r="H58" s="15"/>
      <c r="I58" s="15"/>
      <c r="J58" s="15"/>
      <c r="K58" s="15"/>
    </row>
    <row r="59" spans="1:11">
      <c r="A59" s="4"/>
      <c r="B59" s="5"/>
      <c r="C59" s="3"/>
      <c r="D59" s="3"/>
      <c r="E59" s="3"/>
      <c r="F59" s="3"/>
      <c r="G59" s="3"/>
      <c r="H59" s="3"/>
      <c r="I59" s="3"/>
      <c r="J59" s="3"/>
      <c r="K59" s="3"/>
    </row>
    <row r="60" spans="1:11">
      <c r="A60" s="4"/>
      <c r="B60" s="5"/>
      <c r="C60" s="3"/>
      <c r="D60" s="3"/>
      <c r="E60" s="3"/>
      <c r="F60" s="3"/>
      <c r="G60" s="3"/>
      <c r="H60" s="3"/>
      <c r="I60" s="3"/>
      <c r="J60" s="3"/>
      <c r="K60" s="3"/>
    </row>
    <row r="61" spans="1:11">
      <c r="A61" s="4"/>
      <c r="B61" s="5"/>
      <c r="C61" s="3"/>
      <c r="D61" s="3"/>
      <c r="E61" s="3"/>
      <c r="F61" s="3"/>
      <c r="G61" s="3"/>
      <c r="H61" s="3"/>
      <c r="I61" s="3"/>
      <c r="J61" s="3"/>
      <c r="K61" s="3"/>
    </row>
    <row r="62" spans="1:11">
      <c r="A62" s="4"/>
      <c r="B62" s="5"/>
      <c r="C62" s="3"/>
      <c r="D62" s="3"/>
      <c r="E62" s="3"/>
      <c r="F62" s="3"/>
      <c r="G62" s="3"/>
      <c r="H62" s="3"/>
      <c r="I62" s="3"/>
      <c r="J62" s="3"/>
      <c r="K62" s="3"/>
    </row>
    <row r="63" spans="1:11">
      <c r="A63" s="4"/>
      <c r="B63" s="5"/>
      <c r="C63" s="3"/>
      <c r="D63" s="3"/>
      <c r="E63" s="3"/>
      <c r="F63" s="3"/>
      <c r="G63" s="3"/>
      <c r="H63" s="3"/>
      <c r="I63" s="3"/>
      <c r="J63" s="3"/>
      <c r="K63" s="3"/>
    </row>
    <row r="64" spans="1:11">
      <c r="A64" s="4"/>
      <c r="B64" s="5"/>
      <c r="C64" s="3"/>
      <c r="D64" s="3"/>
      <c r="E64" s="3"/>
      <c r="F64" s="3"/>
      <c r="G64" s="3"/>
      <c r="H64" s="3"/>
      <c r="I64" s="3"/>
      <c r="J64" s="3"/>
      <c r="K64" s="3"/>
    </row>
    <row r="65" spans="1:11">
      <c r="A65" s="4"/>
      <c r="B65" s="5"/>
      <c r="C65" s="3"/>
      <c r="D65" s="3"/>
      <c r="E65" s="3"/>
      <c r="F65" s="3"/>
      <c r="G65" s="3"/>
      <c r="H65" s="3"/>
      <c r="I65" s="3"/>
      <c r="J65" s="3"/>
      <c r="K65" s="3"/>
    </row>
    <row r="66" spans="1:11">
      <c r="A66" s="4"/>
      <c r="B66" s="5"/>
      <c r="C66" s="3"/>
      <c r="D66" s="3"/>
      <c r="E66" s="3"/>
      <c r="F66" s="3"/>
      <c r="G66" s="3"/>
      <c r="H66" s="3"/>
      <c r="I66" s="3"/>
      <c r="J66" s="3"/>
      <c r="K66" s="3"/>
    </row>
    <row r="67" spans="1:11">
      <c r="A67" s="4"/>
      <c r="B67" s="5"/>
      <c r="C67" s="3"/>
      <c r="D67" s="3"/>
      <c r="E67" s="3"/>
      <c r="F67" s="3"/>
      <c r="G67" s="3"/>
      <c r="H67" s="3"/>
      <c r="I67" s="3"/>
      <c r="J67" s="3"/>
      <c r="K67" s="3"/>
    </row>
    <row r="68" spans="1:11">
      <c r="A68" s="4"/>
      <c r="B68" s="5"/>
      <c r="C68" s="3"/>
      <c r="D68" s="3"/>
      <c r="E68" s="3"/>
      <c r="F68" s="3"/>
      <c r="G68" s="3"/>
      <c r="H68" s="3"/>
      <c r="I68" s="3"/>
      <c r="J68" s="3"/>
      <c r="K68" s="3"/>
    </row>
    <row r="69" spans="1:11">
      <c r="A69" s="4"/>
      <c r="B69" s="5"/>
      <c r="C69" s="3"/>
      <c r="D69" s="3"/>
      <c r="E69" s="3"/>
      <c r="F69" s="3"/>
      <c r="G69" s="3"/>
      <c r="H69" s="3"/>
      <c r="I69" s="3"/>
      <c r="J69" s="3"/>
      <c r="K69" s="3"/>
    </row>
    <row r="70" spans="1:11">
      <c r="A70" s="4"/>
      <c r="B70" s="5"/>
      <c r="C70" s="3"/>
      <c r="D70" s="3"/>
      <c r="E70" s="3"/>
      <c r="F70" s="3"/>
      <c r="G70" s="3"/>
      <c r="H70" s="3"/>
      <c r="I70" s="3"/>
      <c r="J70" s="3"/>
      <c r="K70" s="3"/>
    </row>
    <row r="71" spans="1:11">
      <c r="A71" s="4"/>
      <c r="B71" s="5"/>
      <c r="C71" s="3"/>
      <c r="D71" s="3"/>
      <c r="E71" s="3"/>
      <c r="F71" s="3"/>
      <c r="G71" s="3"/>
      <c r="H71" s="3"/>
      <c r="I71" s="3"/>
      <c r="J71" s="3"/>
      <c r="K71" s="3"/>
    </row>
    <row r="72" spans="1:11">
      <c r="A72" s="4"/>
      <c r="B72" s="5"/>
      <c r="C72" s="3"/>
      <c r="D72" s="3"/>
      <c r="E72" s="3"/>
      <c r="F72" s="3"/>
      <c r="G72" s="3"/>
      <c r="H72" s="3"/>
      <c r="I72" s="3"/>
      <c r="J72" s="3"/>
      <c r="K72" s="3"/>
    </row>
    <row r="73" spans="1:11">
      <c r="A73" s="4"/>
      <c r="B73" s="5"/>
      <c r="C73" s="3"/>
      <c r="D73" s="3"/>
      <c r="E73" s="3"/>
      <c r="F73" s="3"/>
      <c r="G73" s="3"/>
      <c r="H73" s="3"/>
      <c r="I73" s="3"/>
      <c r="J73" s="3"/>
      <c r="K73" s="3"/>
    </row>
    <row r="74" spans="1:11">
      <c r="A74" s="4"/>
      <c r="B74" s="5"/>
      <c r="C74" s="3"/>
      <c r="D74" s="3"/>
      <c r="E74" s="3"/>
      <c r="F74" s="3"/>
      <c r="G74" s="3"/>
      <c r="H74" s="3"/>
      <c r="I74" s="3"/>
      <c r="J74" s="3"/>
      <c r="K74" s="3"/>
    </row>
    <row r="75" spans="1:11">
      <c r="A75" s="4"/>
      <c r="B75" s="5"/>
      <c r="C75" s="3"/>
      <c r="D75" s="3"/>
      <c r="E75" s="3"/>
      <c r="F75" s="3"/>
      <c r="G75" s="3"/>
      <c r="H75" s="3"/>
      <c r="I75" s="3"/>
      <c r="J75" s="3"/>
      <c r="K75" s="3"/>
    </row>
    <row r="76" spans="1:11">
      <c r="A76" s="4"/>
      <c r="B76" s="5"/>
      <c r="C76" s="3"/>
      <c r="D76" s="3"/>
      <c r="E76" s="3"/>
      <c r="F76" s="3"/>
      <c r="G76" s="3"/>
      <c r="H76" s="3"/>
      <c r="I76" s="3"/>
      <c r="J76" s="3"/>
      <c r="K76" s="3"/>
    </row>
    <row r="77" spans="1:11">
      <c r="A77" s="4"/>
      <c r="B77" s="5"/>
      <c r="C77" s="3"/>
      <c r="D77" s="3"/>
      <c r="E77" s="3"/>
      <c r="F77" s="3"/>
      <c r="G77" s="3"/>
      <c r="H77" s="3"/>
      <c r="I77" s="3"/>
      <c r="J77" s="3"/>
      <c r="K77" s="3"/>
    </row>
    <row r="78" spans="1:11">
      <c r="A78" s="4"/>
      <c r="B78" s="5"/>
      <c r="C78" s="3"/>
      <c r="D78" s="3"/>
      <c r="E78" s="3"/>
      <c r="F78" s="3"/>
      <c r="G78" s="3"/>
      <c r="H78" s="3"/>
      <c r="I78" s="3"/>
      <c r="J78" s="3"/>
      <c r="K78" s="3"/>
    </row>
    <row r="79" spans="1:11">
      <c r="A79" s="4"/>
      <c r="B79" s="5"/>
      <c r="C79" s="3"/>
      <c r="D79" s="3"/>
      <c r="E79" s="3"/>
      <c r="F79" s="3"/>
      <c r="G79" s="3"/>
      <c r="H79" s="3"/>
      <c r="I79" s="3"/>
      <c r="J79" s="3"/>
      <c r="K79" s="3"/>
    </row>
    <row r="80" spans="1:11">
      <c r="A80" s="4"/>
      <c r="B80" s="5"/>
      <c r="C80" s="3"/>
      <c r="D80" s="3"/>
      <c r="E80" s="3"/>
      <c r="F80" s="3"/>
      <c r="G80" s="3"/>
      <c r="H80" s="3"/>
      <c r="I80" s="3"/>
      <c r="J80" s="3"/>
      <c r="K80" s="3"/>
    </row>
    <row r="81" spans="1:11">
      <c r="A81" s="4"/>
      <c r="B81" s="5"/>
      <c r="C81" s="3"/>
      <c r="D81" s="3"/>
      <c r="E81" s="3"/>
      <c r="F81" s="3"/>
      <c r="G81" s="3"/>
      <c r="H81" s="3"/>
      <c r="I81" s="3"/>
      <c r="J81" s="3"/>
      <c r="K81" s="3"/>
    </row>
    <row r="82" spans="1:11">
      <c r="A82" s="4"/>
      <c r="B82" s="5"/>
      <c r="C82" s="3"/>
      <c r="D82" s="3"/>
      <c r="E82" s="3"/>
      <c r="F82" s="3"/>
      <c r="G82" s="3"/>
      <c r="H82" s="3"/>
      <c r="I82" s="3"/>
      <c r="J82" s="3"/>
      <c r="K82" s="3"/>
    </row>
    <row r="83" spans="1:11">
      <c r="A83" s="4"/>
      <c r="B83" s="5"/>
      <c r="C83" s="3"/>
      <c r="D83" s="3"/>
      <c r="E83" s="3"/>
      <c r="F83" s="3"/>
      <c r="G83" s="3"/>
      <c r="H83" s="3"/>
      <c r="I83" s="3"/>
      <c r="J83" s="3"/>
      <c r="K83" s="3"/>
    </row>
    <row r="84" spans="1:11">
      <c r="A84" s="4"/>
      <c r="B84" s="5"/>
      <c r="C84" s="3"/>
      <c r="D84" s="3"/>
      <c r="E84" s="3"/>
      <c r="F84" s="3"/>
      <c r="G84" s="3"/>
      <c r="H84" s="3"/>
      <c r="I84" s="3"/>
      <c r="J84" s="3"/>
      <c r="K84" s="3"/>
    </row>
    <row r="85" spans="1:11">
      <c r="A85" s="4"/>
      <c r="B85" s="5"/>
      <c r="C85" s="3"/>
      <c r="D85" s="3"/>
      <c r="E85" s="3"/>
      <c r="F85" s="3"/>
      <c r="G85" s="3"/>
      <c r="H85" s="3"/>
      <c r="I85" s="3"/>
      <c r="J85" s="3"/>
      <c r="K85" s="3"/>
    </row>
    <row r="86" spans="1:11">
      <c r="A86" s="4"/>
      <c r="B86" s="5"/>
      <c r="C86" s="3"/>
      <c r="D86" s="3"/>
      <c r="E86" s="3"/>
      <c r="F86" s="3"/>
      <c r="G86" s="3"/>
      <c r="H86" s="3"/>
      <c r="I86" s="3"/>
      <c r="J86" s="3"/>
      <c r="K86" s="3"/>
    </row>
    <row r="87" spans="1:11">
      <c r="A87" s="4"/>
      <c r="B87" s="5"/>
      <c r="C87" s="3"/>
      <c r="D87" s="3"/>
      <c r="E87" s="3"/>
      <c r="F87" s="3"/>
      <c r="G87" s="3"/>
      <c r="H87" s="3"/>
      <c r="I87" s="3"/>
      <c r="J87" s="3"/>
      <c r="K87" s="3"/>
    </row>
    <row r="88" spans="1:11">
      <c r="A88" s="4"/>
      <c r="B88" s="5"/>
      <c r="C88" s="3"/>
      <c r="D88" s="3"/>
      <c r="E88" s="3"/>
      <c r="F88" s="3"/>
      <c r="G88" s="3"/>
      <c r="H88" s="3"/>
      <c r="I88" s="3"/>
      <c r="J88" s="3"/>
      <c r="K88" s="3"/>
    </row>
    <row r="89" spans="1:11">
      <c r="A89" s="4"/>
      <c r="B89" s="5"/>
      <c r="C89" s="3"/>
      <c r="D89" s="3"/>
      <c r="E89" s="3"/>
      <c r="F89" s="3"/>
      <c r="G89" s="3"/>
      <c r="H89" s="3"/>
      <c r="I89" s="3"/>
      <c r="J89" s="3"/>
      <c r="K89" s="3"/>
    </row>
    <row r="90" spans="1:11">
      <c r="A90" s="4"/>
      <c r="B90" s="5"/>
      <c r="C90" s="3"/>
      <c r="D90" s="3"/>
      <c r="E90" s="3"/>
      <c r="F90" s="3"/>
      <c r="G90" s="3"/>
      <c r="H90" s="3"/>
      <c r="I90" s="3"/>
      <c r="J90" s="3"/>
      <c r="K90" s="3"/>
    </row>
    <row r="91" spans="1:11">
      <c r="A91" s="4"/>
      <c r="B91" s="5"/>
      <c r="C91" s="3"/>
      <c r="D91" s="3"/>
      <c r="E91" s="3"/>
      <c r="F91" s="3"/>
      <c r="G91" s="3"/>
      <c r="H91" s="3"/>
      <c r="I91" s="3"/>
      <c r="J91" s="3"/>
      <c r="K91" s="3"/>
    </row>
    <row r="92" spans="1:11">
      <c r="A92" s="4"/>
      <c r="B92" s="5"/>
      <c r="C92" s="3"/>
      <c r="D92" s="3"/>
      <c r="E92" s="3"/>
      <c r="F92" s="3"/>
      <c r="G92" s="3"/>
      <c r="H92" s="3"/>
      <c r="I92" s="3"/>
      <c r="J92" s="3"/>
      <c r="K92" s="3"/>
    </row>
    <row r="93" spans="1:11">
      <c r="A93" s="4"/>
      <c r="B93" s="5"/>
      <c r="C93" s="3"/>
      <c r="D93" s="3"/>
      <c r="E93" s="3"/>
      <c r="F93" s="3"/>
      <c r="G93" s="3"/>
      <c r="H93" s="3"/>
      <c r="I93" s="3"/>
      <c r="J93" s="3"/>
      <c r="K93" s="3"/>
    </row>
    <row r="94" spans="1:11">
      <c r="A94" s="4"/>
      <c r="B94" s="5"/>
      <c r="C94" s="3"/>
      <c r="D94" s="3"/>
      <c r="E94" s="3"/>
      <c r="F94" s="3"/>
      <c r="G94" s="3"/>
      <c r="H94" s="3"/>
      <c r="I94" s="3"/>
      <c r="J94" s="3"/>
      <c r="K94" s="3"/>
    </row>
    <row r="95" spans="1:11">
      <c r="A95" s="4"/>
      <c r="B95" s="5"/>
      <c r="C95" s="3"/>
      <c r="D95" s="3"/>
      <c r="E95" s="3"/>
      <c r="F95" s="3"/>
      <c r="G95" s="3"/>
      <c r="H95" s="3"/>
      <c r="I95" s="3"/>
      <c r="J95" s="3"/>
      <c r="K95" s="3"/>
    </row>
    <row r="96" spans="1:11">
      <c r="A96" s="4"/>
      <c r="B96" s="5"/>
      <c r="C96" s="3"/>
      <c r="D96" s="3"/>
      <c r="E96" s="3"/>
      <c r="F96" s="3"/>
      <c r="G96" s="3"/>
      <c r="H96" s="3"/>
      <c r="I96" s="3"/>
      <c r="J96" s="3"/>
      <c r="K96" s="3"/>
    </row>
    <row r="97" spans="1:11">
      <c r="A97" s="4"/>
      <c r="B97" s="5"/>
      <c r="C97" s="3"/>
      <c r="D97" s="3"/>
      <c r="E97" s="3"/>
      <c r="F97" s="3"/>
      <c r="G97" s="3"/>
      <c r="H97" s="3"/>
      <c r="I97" s="3"/>
      <c r="J97" s="3"/>
      <c r="K97" s="3"/>
    </row>
    <row r="98" spans="1:11">
      <c r="A98" s="4"/>
      <c r="B98" s="5"/>
      <c r="C98" s="3"/>
      <c r="D98" s="3"/>
      <c r="E98" s="3"/>
      <c r="F98" s="3"/>
      <c r="G98" s="3"/>
      <c r="H98" s="3"/>
      <c r="I98" s="3"/>
      <c r="J98" s="3"/>
      <c r="K98" s="3"/>
    </row>
    <row r="99" spans="1:11">
      <c r="A99" s="4"/>
      <c r="B99" s="5"/>
      <c r="C99" s="3"/>
      <c r="D99" s="3"/>
      <c r="E99" s="3"/>
      <c r="F99" s="3"/>
      <c r="G99" s="3"/>
      <c r="H99" s="3"/>
      <c r="I99" s="3"/>
      <c r="J99" s="3"/>
      <c r="K99" s="3"/>
    </row>
    <row r="100" spans="1:11">
      <c r="A100" s="4"/>
      <c r="B100" s="5"/>
      <c r="C100" s="3"/>
      <c r="D100" s="3"/>
      <c r="E100" s="3"/>
      <c r="F100" s="3"/>
      <c r="G100" s="3"/>
      <c r="H100" s="3"/>
      <c r="I100" s="3"/>
      <c r="J100" s="3"/>
      <c r="K100" s="3"/>
    </row>
    <row r="101" spans="1:11">
      <c r="A101" s="4"/>
      <c r="B101" s="5"/>
      <c r="C101" s="3"/>
      <c r="D101" s="3"/>
      <c r="E101" s="3"/>
      <c r="F101" s="3"/>
      <c r="G101" s="3"/>
      <c r="H101" s="3"/>
      <c r="I101" s="3"/>
      <c r="J101" s="3"/>
      <c r="K101" s="3"/>
    </row>
    <row r="102" spans="1:11">
      <c r="A102" s="4"/>
      <c r="B102" s="5"/>
      <c r="C102" s="3"/>
      <c r="D102" s="3"/>
      <c r="E102" s="3"/>
      <c r="F102" s="3"/>
      <c r="G102" s="3"/>
      <c r="H102" s="3"/>
      <c r="I102" s="3"/>
      <c r="J102" s="3"/>
      <c r="K102" s="3"/>
    </row>
    <row r="103" spans="1:11">
      <c r="A103" s="4"/>
      <c r="B103" s="5"/>
      <c r="C103" s="3"/>
      <c r="D103" s="3"/>
      <c r="E103" s="3"/>
      <c r="F103" s="3"/>
      <c r="G103" s="3"/>
      <c r="H103" s="3"/>
      <c r="I103" s="3"/>
      <c r="J103" s="3"/>
      <c r="K103" s="3"/>
    </row>
    <row r="104" spans="1:11">
      <c r="A104" s="4"/>
      <c r="B104" s="5"/>
      <c r="C104" s="3"/>
      <c r="D104" s="3"/>
      <c r="E104" s="3"/>
      <c r="F104" s="3"/>
      <c r="G104" s="3"/>
      <c r="H104" s="3"/>
      <c r="I104" s="3"/>
      <c r="J104" s="3"/>
      <c r="K104" s="3"/>
    </row>
    <row r="105" spans="1:11">
      <c r="A105" s="4"/>
      <c r="B105" s="5"/>
      <c r="C105" s="3"/>
      <c r="D105" s="3"/>
      <c r="E105" s="3"/>
      <c r="F105" s="3"/>
      <c r="G105" s="3"/>
      <c r="H105" s="3"/>
      <c r="I105" s="3"/>
      <c r="J105" s="3"/>
      <c r="K105" s="3"/>
    </row>
  </sheetData>
  <sortState ref="A6:J105">
    <sortCondition ref="C6:C105"/>
  </sortState>
  <mergeCells count="8">
    <mergeCell ref="N17:S17"/>
    <mergeCell ref="M25:T25"/>
    <mergeCell ref="A1:P1"/>
    <mergeCell ref="A2:P2"/>
    <mergeCell ref="A3:P3"/>
    <mergeCell ref="A4:E4"/>
    <mergeCell ref="F4:K4"/>
    <mergeCell ref="N4:P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5"/>
  <sheetViews>
    <sheetView workbookViewId="0">
      <selection activeCell="M28" sqref="M28"/>
    </sheetView>
  </sheetViews>
  <sheetFormatPr defaultRowHeight="15"/>
  <cols>
    <col min="2" max="2" width="24.85546875" bestFit="1" customWidth="1"/>
    <col min="13" max="13" width="39" customWidth="1"/>
    <col min="14" max="14" width="15.7109375" customWidth="1"/>
    <col min="15" max="15" width="16.140625" customWidth="1"/>
    <col min="16" max="16" width="16" customWidth="1"/>
    <col min="17" max="17" width="13.42578125" customWidth="1"/>
    <col min="18" max="18" width="12.7109375" customWidth="1"/>
    <col min="19" max="19" width="12.140625" customWidth="1"/>
    <col min="20" max="20" width="11.28515625" customWidth="1"/>
  </cols>
  <sheetData>
    <row r="1" spans="1:17" ht="20.4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7" ht="20.45" customHeight="1">
      <c r="A2" s="52" t="s">
        <v>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ht="22.9" customHeight="1">
      <c r="A3" s="51" t="s">
        <v>221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7">
      <c r="A4" s="53" t="s">
        <v>219</v>
      </c>
      <c r="B4" s="53"/>
      <c r="C4" s="53"/>
      <c r="D4" s="53"/>
      <c r="E4" s="53"/>
      <c r="F4" s="53" t="s">
        <v>29</v>
      </c>
      <c r="G4" s="53"/>
      <c r="H4" s="53"/>
      <c r="I4" s="53"/>
      <c r="J4" s="53"/>
      <c r="K4" s="53"/>
      <c r="M4" s="1"/>
      <c r="N4" s="53" t="s">
        <v>10</v>
      </c>
      <c r="O4" s="53"/>
      <c r="P4" s="53"/>
    </row>
    <row r="5" spans="1:17" ht="45">
      <c r="A5" s="1" t="s">
        <v>1</v>
      </c>
      <c r="B5" s="1" t="s">
        <v>2</v>
      </c>
      <c r="C5" s="2" t="s">
        <v>88</v>
      </c>
      <c r="D5" s="2" t="s">
        <v>89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M5" s="1" t="s">
        <v>14</v>
      </c>
      <c r="N5" s="2" t="s">
        <v>11</v>
      </c>
      <c r="O5" s="2" t="s">
        <v>12</v>
      </c>
      <c r="P5" s="2" t="s">
        <v>13</v>
      </c>
      <c r="Q5" s="2" t="s">
        <v>30</v>
      </c>
    </row>
    <row r="6" spans="1:17">
      <c r="A6" s="4">
        <v>1</v>
      </c>
      <c r="B6" s="3" t="s">
        <v>93</v>
      </c>
      <c r="C6" s="25" t="s">
        <v>123</v>
      </c>
      <c r="D6" s="24" t="s">
        <v>124</v>
      </c>
      <c r="E6" s="15">
        <v>9.4499999999999993</v>
      </c>
      <c r="F6" s="15">
        <v>9.3000000000000007</v>
      </c>
      <c r="G6" s="15">
        <v>8.15</v>
      </c>
      <c r="H6" s="15">
        <v>10</v>
      </c>
      <c r="I6" s="15">
        <v>9.75</v>
      </c>
      <c r="J6" s="15">
        <v>9.25</v>
      </c>
      <c r="K6" s="11">
        <v>9.31</v>
      </c>
      <c r="M6" s="6">
        <v>1</v>
      </c>
      <c r="N6" s="4">
        <f>COUNTIFS($E$6:$E$105, "&lt;10.01", $E$6:$E$105, "&gt;7.99")</f>
        <v>8</v>
      </c>
      <c r="O6" s="9">
        <f>COUNTIFS($E$6:$E$105, "&lt;8.0", $E$6:$E$105, "&gt;5.99")</f>
        <v>23</v>
      </c>
      <c r="P6" s="4">
        <f>COUNTIF($E$6:$E$105, "&lt;6")</f>
        <v>0</v>
      </c>
      <c r="Q6" s="1">
        <f>N6+O6+P6</f>
        <v>31</v>
      </c>
    </row>
    <row r="7" spans="1:17">
      <c r="A7" s="4">
        <v>2</v>
      </c>
      <c r="B7" s="3" t="s">
        <v>94</v>
      </c>
      <c r="C7" s="25" t="s">
        <v>125</v>
      </c>
      <c r="D7" s="24" t="s">
        <v>124</v>
      </c>
      <c r="E7" s="15">
        <v>6.73</v>
      </c>
      <c r="F7" s="15">
        <v>7.1</v>
      </c>
      <c r="G7" s="15">
        <v>7.23</v>
      </c>
      <c r="H7" s="15">
        <v>8.77</v>
      </c>
      <c r="I7" s="15">
        <v>9.5</v>
      </c>
      <c r="J7" s="15">
        <v>9</v>
      </c>
      <c r="K7" s="11">
        <v>8.1</v>
      </c>
      <c r="M7" s="7">
        <v>2</v>
      </c>
      <c r="N7" s="9">
        <f>COUNTIFS($F$6:$F$105, "&lt;10.01", $F$6:$F$105, "&gt;7.99")</f>
        <v>8</v>
      </c>
      <c r="O7" s="4">
        <f>COUNTIFS($F$6:$F$105, "&lt;8.0", $F$6:$F$105, "&gt;5.99")</f>
        <v>23</v>
      </c>
      <c r="P7" s="4">
        <f>COUNTIF($F$6:$F$105, "&lt;6")</f>
        <v>0</v>
      </c>
      <c r="Q7" s="1">
        <f t="shared" ref="Q7:Q12" si="0">N7+O7+P7</f>
        <v>31</v>
      </c>
    </row>
    <row r="8" spans="1:17">
      <c r="A8" s="4">
        <v>3</v>
      </c>
      <c r="B8" s="3" t="s">
        <v>34</v>
      </c>
      <c r="C8" s="25" t="s">
        <v>126</v>
      </c>
      <c r="D8" s="24" t="s">
        <v>124</v>
      </c>
      <c r="E8" s="15">
        <v>6.73</v>
      </c>
      <c r="F8" s="15">
        <v>7.5</v>
      </c>
      <c r="G8" s="15">
        <v>7.15</v>
      </c>
      <c r="H8" s="15">
        <v>8.23</v>
      </c>
      <c r="I8" s="15">
        <v>9.25</v>
      </c>
      <c r="J8" s="15">
        <v>8.75</v>
      </c>
      <c r="K8" s="11">
        <v>7.96</v>
      </c>
      <c r="M8" s="7">
        <v>3</v>
      </c>
      <c r="N8" s="4">
        <f>COUNTIFS($G$6:$G$105, "&lt;10.01", $G$6:$G$105, "&gt;7.99")</f>
        <v>6</v>
      </c>
      <c r="O8" s="4">
        <f>COUNTIFS($G$6:$G$105, "&lt;8.0", $G$6:$G$105, "&gt;5.99")</f>
        <v>25</v>
      </c>
      <c r="P8" s="4">
        <f>COUNTIF($G$6:$G$105, "&lt;6")</f>
        <v>0</v>
      </c>
      <c r="Q8" s="1">
        <f t="shared" si="0"/>
        <v>31</v>
      </c>
    </row>
    <row r="9" spans="1:17">
      <c r="A9" s="4">
        <v>4</v>
      </c>
      <c r="B9" s="3" t="s">
        <v>95</v>
      </c>
      <c r="C9" s="25" t="s">
        <v>127</v>
      </c>
      <c r="D9" s="24" t="s">
        <v>124</v>
      </c>
      <c r="E9" s="15">
        <v>7.82</v>
      </c>
      <c r="F9" s="15">
        <v>6.7</v>
      </c>
      <c r="G9" s="15">
        <v>6.31</v>
      </c>
      <c r="H9" s="15">
        <v>9</v>
      </c>
      <c r="I9" s="15">
        <v>8.75</v>
      </c>
      <c r="J9" s="15">
        <v>8.75</v>
      </c>
      <c r="K9" s="11">
        <v>7.92</v>
      </c>
      <c r="M9" s="7">
        <v>4</v>
      </c>
      <c r="N9" s="4">
        <f>COUNTIFS($H$6:$H$105, "&lt;10.01", $H$6:$H$105, "&gt;7.99")</f>
        <v>31</v>
      </c>
      <c r="O9" s="4">
        <f>COUNTIFS($H$6:$H$105, "&lt;8.0", $H$6:$H$105, "&gt;5.99")</f>
        <v>0</v>
      </c>
      <c r="P9" s="4">
        <f>COUNTIF($H$6:$H$105, "&lt;6")</f>
        <v>0</v>
      </c>
      <c r="Q9" s="1">
        <f t="shared" si="0"/>
        <v>31</v>
      </c>
    </row>
    <row r="10" spans="1:17">
      <c r="A10" s="4">
        <v>5</v>
      </c>
      <c r="B10" s="3" t="s">
        <v>96</v>
      </c>
      <c r="C10" s="25" t="s">
        <v>128</v>
      </c>
      <c r="D10" s="24" t="s">
        <v>124</v>
      </c>
      <c r="E10" s="15">
        <v>8.36</v>
      </c>
      <c r="F10" s="15">
        <v>8.3000000000000007</v>
      </c>
      <c r="G10" s="15">
        <v>8</v>
      </c>
      <c r="H10" s="15">
        <v>9</v>
      </c>
      <c r="I10" s="15">
        <v>9.75</v>
      </c>
      <c r="J10" s="15">
        <v>9.75</v>
      </c>
      <c r="K10" s="11">
        <v>8.8699999999999992</v>
      </c>
      <c r="M10" s="7">
        <v>5</v>
      </c>
      <c r="N10" s="4">
        <f>COUNTIFS($I$6:$I$105, "&lt;10.01", $I$6:$I$105, "&gt;7.99")</f>
        <v>31</v>
      </c>
      <c r="O10" s="4">
        <f>COUNTIFS($I$6:$I$105, "&lt;8.00", $I$6:$I$105, "&gt;5.99")</f>
        <v>0</v>
      </c>
      <c r="P10" s="4">
        <f>COUNTIF($I$6:$I$105, "&lt;6")</f>
        <v>0</v>
      </c>
      <c r="Q10" s="1">
        <f t="shared" si="0"/>
        <v>31</v>
      </c>
    </row>
    <row r="11" spans="1:17">
      <c r="A11" s="4">
        <v>6</v>
      </c>
      <c r="B11" s="3" t="s">
        <v>97</v>
      </c>
      <c r="C11" s="25" t="s">
        <v>129</v>
      </c>
      <c r="D11" s="24" t="s">
        <v>124</v>
      </c>
      <c r="E11" s="15">
        <v>8.36</v>
      </c>
      <c r="F11" s="15">
        <v>8.6999999999999993</v>
      </c>
      <c r="G11" s="15">
        <v>7.23</v>
      </c>
      <c r="H11" s="15">
        <v>9.23</v>
      </c>
      <c r="I11" s="15">
        <v>9.5</v>
      </c>
      <c r="J11" s="15">
        <v>9.25</v>
      </c>
      <c r="K11" s="11">
        <v>8.6999999999999993</v>
      </c>
      <c r="M11" s="7">
        <v>6</v>
      </c>
      <c r="N11" s="4">
        <f>COUNTIFS($J$6:$J$105, "&lt;10.01", $J$6:$J$105, "&gt;7.99")</f>
        <v>30</v>
      </c>
      <c r="O11" s="4">
        <f>COUNTIFS($J$6:$J$105, "&lt;8.00", $J$6:$J$105, "&gt;5.99")</f>
        <v>1</v>
      </c>
      <c r="P11" s="4">
        <f>COUNTIF($J$6:$J$105, "&lt;6")</f>
        <v>0</v>
      </c>
      <c r="Q11" s="1">
        <f t="shared" si="0"/>
        <v>31</v>
      </c>
    </row>
    <row r="12" spans="1:17">
      <c r="A12" s="4">
        <v>7</v>
      </c>
      <c r="B12" s="3" t="s">
        <v>98</v>
      </c>
      <c r="C12" s="25" t="s">
        <v>130</v>
      </c>
      <c r="D12" s="24" t="s">
        <v>124</v>
      </c>
      <c r="E12" s="15">
        <v>7.64</v>
      </c>
      <c r="F12" s="15">
        <v>6.9</v>
      </c>
      <c r="G12" s="15">
        <v>7.46</v>
      </c>
      <c r="H12" s="15">
        <v>8.23</v>
      </c>
      <c r="I12" s="15">
        <v>9.25</v>
      </c>
      <c r="J12" s="15">
        <v>8.75</v>
      </c>
      <c r="K12" s="11">
        <v>8.07</v>
      </c>
      <c r="M12" s="8" t="s">
        <v>9</v>
      </c>
      <c r="N12" s="1">
        <f>COUNTIFS($K$6:$K$105, "&lt;10.01", $K$6:$K$105, "&gt;7.99")</f>
        <v>23</v>
      </c>
      <c r="O12" s="1">
        <f>COUNTIFS($K$6:$K$105, "&lt;8.0", $K$6:$K$105, "&gt;5.99")</f>
        <v>8</v>
      </c>
      <c r="P12" s="1">
        <f>COUNTIF($K$6:$K$105, "&lt;6")</f>
        <v>0</v>
      </c>
      <c r="Q12" s="1">
        <f t="shared" si="0"/>
        <v>31</v>
      </c>
    </row>
    <row r="13" spans="1:17">
      <c r="A13" s="4">
        <v>8</v>
      </c>
      <c r="B13" s="3" t="s">
        <v>99</v>
      </c>
      <c r="C13" s="25" t="s">
        <v>131</v>
      </c>
      <c r="D13" s="24" t="s">
        <v>124</v>
      </c>
      <c r="E13" s="15">
        <v>9.18</v>
      </c>
      <c r="F13" s="15">
        <v>8.1</v>
      </c>
      <c r="G13" s="15">
        <v>7.54</v>
      </c>
      <c r="H13" s="15">
        <v>10</v>
      </c>
      <c r="I13" s="15">
        <v>9.25</v>
      </c>
      <c r="J13" s="15">
        <v>9.25</v>
      </c>
      <c r="K13" s="11">
        <v>8.9</v>
      </c>
    </row>
    <row r="14" spans="1:17">
      <c r="A14" s="4">
        <v>9</v>
      </c>
      <c r="B14" s="3" t="s">
        <v>100</v>
      </c>
      <c r="C14" s="25" t="s">
        <v>132</v>
      </c>
      <c r="D14" s="24" t="s">
        <v>124</v>
      </c>
      <c r="E14" s="15">
        <v>7.82</v>
      </c>
      <c r="F14" s="15">
        <v>7.7</v>
      </c>
      <c r="G14" s="15">
        <v>7</v>
      </c>
      <c r="H14" s="15">
        <v>9</v>
      </c>
      <c r="I14" s="15">
        <v>9.75</v>
      </c>
      <c r="J14" s="15">
        <v>9.5</v>
      </c>
      <c r="K14" s="11">
        <v>8.48</v>
      </c>
    </row>
    <row r="15" spans="1:17">
      <c r="A15" s="4">
        <v>10</v>
      </c>
      <c r="B15" s="3" t="s">
        <v>101</v>
      </c>
      <c r="C15" s="25" t="s">
        <v>133</v>
      </c>
      <c r="D15" s="24" t="s">
        <v>124</v>
      </c>
      <c r="E15" s="15">
        <v>7.55</v>
      </c>
      <c r="F15" s="15">
        <v>8.1</v>
      </c>
      <c r="G15" s="15">
        <v>6.85</v>
      </c>
      <c r="H15" s="15">
        <v>9</v>
      </c>
      <c r="I15" s="15">
        <v>8.5</v>
      </c>
      <c r="J15" s="15">
        <v>8.75</v>
      </c>
      <c r="K15" s="11">
        <v>8.1300000000000008</v>
      </c>
    </row>
    <row r="16" spans="1:17">
      <c r="A16" s="4">
        <v>11</v>
      </c>
      <c r="B16" s="3" t="s">
        <v>102</v>
      </c>
      <c r="C16" s="25" t="s">
        <v>134</v>
      </c>
      <c r="D16" s="24" t="s">
        <v>124</v>
      </c>
      <c r="E16" s="15">
        <v>7.82</v>
      </c>
      <c r="F16" s="15">
        <v>7.2</v>
      </c>
      <c r="G16" s="15">
        <v>6.77</v>
      </c>
      <c r="H16" s="15">
        <v>8.23</v>
      </c>
      <c r="I16" s="15">
        <v>8.5</v>
      </c>
      <c r="J16" s="15">
        <v>7.75</v>
      </c>
      <c r="K16" s="11">
        <v>7.72</v>
      </c>
    </row>
    <row r="17" spans="1:20" ht="75">
      <c r="A17" s="4">
        <v>12</v>
      </c>
      <c r="B17" s="3" t="s">
        <v>103</v>
      </c>
      <c r="C17" s="25" t="s">
        <v>135</v>
      </c>
      <c r="D17" s="24" t="s">
        <v>124</v>
      </c>
      <c r="E17" s="15">
        <v>7.82</v>
      </c>
      <c r="F17" s="15">
        <v>7.8</v>
      </c>
      <c r="G17" s="15">
        <v>8.15</v>
      </c>
      <c r="H17" s="15">
        <v>8.77</v>
      </c>
      <c r="I17" s="15">
        <v>9</v>
      </c>
      <c r="J17" s="15">
        <v>8.25</v>
      </c>
      <c r="K17" s="11">
        <v>8.32</v>
      </c>
      <c r="M17" s="10" t="s">
        <v>220</v>
      </c>
      <c r="N17" s="49" t="s">
        <v>15</v>
      </c>
      <c r="O17" s="49"/>
      <c r="P17" s="49"/>
      <c r="Q17" s="49"/>
      <c r="R17" s="49"/>
      <c r="S17" s="49"/>
      <c r="T17" s="2" t="s">
        <v>16</v>
      </c>
    </row>
    <row r="18" spans="1:20">
      <c r="A18" s="4">
        <v>13</v>
      </c>
      <c r="B18" s="3" t="s">
        <v>104</v>
      </c>
      <c r="C18" s="25" t="s">
        <v>136</v>
      </c>
      <c r="D18" s="24" t="s">
        <v>124</v>
      </c>
      <c r="E18" s="15">
        <v>6.73</v>
      </c>
      <c r="F18" s="15">
        <v>7.2</v>
      </c>
      <c r="G18" s="15">
        <v>7.15</v>
      </c>
      <c r="H18" s="15">
        <v>8.23</v>
      </c>
      <c r="I18" s="15">
        <v>8.75</v>
      </c>
      <c r="J18" s="15">
        <v>8.5</v>
      </c>
      <c r="K18" s="11">
        <v>7.79</v>
      </c>
      <c r="M18" s="1" t="s">
        <v>17</v>
      </c>
      <c r="N18" s="1" t="s">
        <v>23</v>
      </c>
      <c r="O18" s="1" t="s">
        <v>24</v>
      </c>
      <c r="P18" s="1" t="s">
        <v>25</v>
      </c>
      <c r="Q18" s="1" t="s">
        <v>26</v>
      </c>
      <c r="R18" s="1" t="s">
        <v>27</v>
      </c>
      <c r="S18" s="1" t="s">
        <v>28</v>
      </c>
      <c r="T18" s="8" t="s">
        <v>9</v>
      </c>
    </row>
    <row r="19" spans="1:20">
      <c r="A19" s="4">
        <v>14</v>
      </c>
      <c r="B19" s="3" t="s">
        <v>105</v>
      </c>
      <c r="C19" s="25" t="s">
        <v>137</v>
      </c>
      <c r="D19" s="24" t="s">
        <v>124</v>
      </c>
      <c r="E19" s="15">
        <v>7.27</v>
      </c>
      <c r="F19" s="15">
        <v>7.2</v>
      </c>
      <c r="G19" s="15">
        <v>7.31</v>
      </c>
      <c r="H19" s="15">
        <v>8.23</v>
      </c>
      <c r="I19" s="15">
        <v>9</v>
      </c>
      <c r="J19" s="15">
        <v>8.75</v>
      </c>
      <c r="K19" s="11">
        <v>7.99</v>
      </c>
      <c r="M19" s="1" t="s">
        <v>18</v>
      </c>
      <c r="N19" s="48"/>
      <c r="O19" s="48"/>
      <c r="P19" s="48"/>
      <c r="Q19" s="48"/>
      <c r="R19" s="48"/>
      <c r="S19" s="48"/>
      <c r="T19" s="48"/>
    </row>
    <row r="20" spans="1:20">
      <c r="A20" s="4">
        <v>15</v>
      </c>
      <c r="B20" s="3" t="s">
        <v>106</v>
      </c>
      <c r="C20" s="25" t="s">
        <v>138</v>
      </c>
      <c r="D20" s="24" t="s">
        <v>124</v>
      </c>
      <c r="E20" s="15">
        <v>8.64</v>
      </c>
      <c r="F20" s="15">
        <v>7.1</v>
      </c>
      <c r="G20" s="15">
        <v>7.31</v>
      </c>
      <c r="H20" s="15">
        <v>9.23</v>
      </c>
      <c r="I20" s="15">
        <v>9.25</v>
      </c>
      <c r="J20" s="15">
        <v>9</v>
      </c>
      <c r="K20" s="11">
        <v>8.4499999999999993</v>
      </c>
      <c r="M20" s="11" t="s">
        <v>19</v>
      </c>
      <c r="N20" s="1">
        <f>Q6</f>
        <v>31</v>
      </c>
      <c r="O20" s="1">
        <f>Q7</f>
        <v>31</v>
      </c>
      <c r="P20" s="1">
        <f>Q8</f>
        <v>31</v>
      </c>
      <c r="Q20" s="1">
        <f>Q9</f>
        <v>31</v>
      </c>
      <c r="R20" s="1">
        <f>Q10</f>
        <v>31</v>
      </c>
      <c r="S20" s="1">
        <f>Q11</f>
        <v>31</v>
      </c>
      <c r="T20" s="18">
        <f>Q12</f>
        <v>31</v>
      </c>
    </row>
    <row r="21" spans="1:20">
      <c r="A21" s="4">
        <v>16</v>
      </c>
      <c r="B21" s="3" t="s">
        <v>107</v>
      </c>
      <c r="C21" s="25" t="s">
        <v>139</v>
      </c>
      <c r="D21" s="24" t="s">
        <v>124</v>
      </c>
      <c r="E21" s="15">
        <v>8.36</v>
      </c>
      <c r="F21" s="15">
        <v>8.1</v>
      </c>
      <c r="G21" s="15">
        <v>8.23</v>
      </c>
      <c r="H21" s="15">
        <v>10</v>
      </c>
      <c r="I21" s="15">
        <v>9.5</v>
      </c>
      <c r="J21" s="15">
        <v>9.75</v>
      </c>
      <c r="K21" s="11">
        <v>9.0299999999999994</v>
      </c>
      <c r="M21" s="11" t="s">
        <v>20</v>
      </c>
      <c r="N21" s="1">
        <f>N6+O6</f>
        <v>31</v>
      </c>
      <c r="O21" s="1">
        <f>N7+O7</f>
        <v>31</v>
      </c>
      <c r="P21" s="1">
        <f>N8+O8</f>
        <v>31</v>
      </c>
      <c r="Q21" s="1">
        <f>N9+O9</f>
        <v>31</v>
      </c>
      <c r="R21" s="1">
        <f>N10+O10</f>
        <v>31</v>
      </c>
      <c r="S21" s="1">
        <f>N11+O11</f>
        <v>31</v>
      </c>
      <c r="T21" s="1">
        <f>N12+O12</f>
        <v>31</v>
      </c>
    </row>
    <row r="22" spans="1:20">
      <c r="A22" s="4">
        <v>17</v>
      </c>
      <c r="B22" s="3" t="s">
        <v>108</v>
      </c>
      <c r="C22" s="25" t="s">
        <v>140</v>
      </c>
      <c r="D22" s="24" t="s">
        <v>124</v>
      </c>
      <c r="E22" s="15">
        <v>7.82</v>
      </c>
      <c r="F22" s="15">
        <v>7</v>
      </c>
      <c r="G22" s="15">
        <v>7.31</v>
      </c>
      <c r="H22" s="15">
        <v>9</v>
      </c>
      <c r="I22" s="15">
        <v>9</v>
      </c>
      <c r="J22" s="15">
        <v>8.75</v>
      </c>
      <c r="K22" s="11">
        <v>8.18</v>
      </c>
      <c r="M22" s="12" t="s">
        <v>21</v>
      </c>
      <c r="N22" s="8">
        <f>N21/N20*100</f>
        <v>100</v>
      </c>
      <c r="O22" s="8">
        <f>O21/O20*100</f>
        <v>100</v>
      </c>
      <c r="P22" s="8">
        <f t="shared" ref="P22:T22" si="1">P21/P20*100</f>
        <v>100</v>
      </c>
      <c r="Q22" s="8">
        <f t="shared" si="1"/>
        <v>100</v>
      </c>
      <c r="R22" s="8">
        <f t="shared" si="1"/>
        <v>100</v>
      </c>
      <c r="S22" s="8">
        <f t="shared" si="1"/>
        <v>100</v>
      </c>
      <c r="T22" s="8">
        <f t="shared" si="1"/>
        <v>100</v>
      </c>
    </row>
    <row r="23" spans="1:20">
      <c r="A23" s="4">
        <v>18</v>
      </c>
      <c r="B23" s="3" t="s">
        <v>109</v>
      </c>
      <c r="C23" s="25" t="s">
        <v>141</v>
      </c>
      <c r="D23" s="24" t="s">
        <v>124</v>
      </c>
      <c r="E23" s="15">
        <v>7.55</v>
      </c>
      <c r="F23" s="15">
        <v>7.6</v>
      </c>
      <c r="G23" s="15">
        <v>6.62</v>
      </c>
      <c r="H23" s="15">
        <v>9</v>
      </c>
      <c r="I23" s="15">
        <v>9</v>
      </c>
      <c r="J23" s="15">
        <v>8.25</v>
      </c>
      <c r="K23" s="11">
        <v>8.01</v>
      </c>
      <c r="M23" s="13" t="s">
        <v>22</v>
      </c>
      <c r="N23" s="13" t="str">
        <f>IF(N22&gt;=75, "3", IF(N22&gt;=60, "2", IF(N22&gt;=50, "1", "0")))</f>
        <v>3</v>
      </c>
      <c r="O23" s="13" t="str">
        <f t="shared" ref="O23:T23" si="2">IF(O22&gt;=75, "3", IF(O22&gt;=60, "2", IF(O22&gt;=50, "1", "0")))</f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  <c r="T23" s="13" t="str">
        <f t="shared" si="2"/>
        <v>3</v>
      </c>
    </row>
    <row r="24" spans="1:20">
      <c r="A24" s="4">
        <v>19</v>
      </c>
      <c r="B24" s="3" t="s">
        <v>110</v>
      </c>
      <c r="C24" s="25" t="s">
        <v>142</v>
      </c>
      <c r="D24" s="24" t="s">
        <v>124</v>
      </c>
      <c r="E24" s="15">
        <v>8.09</v>
      </c>
      <c r="F24" s="15">
        <v>8.1</v>
      </c>
      <c r="G24" s="15">
        <v>8.31</v>
      </c>
      <c r="H24" s="15">
        <v>9.23</v>
      </c>
      <c r="I24" s="15">
        <v>8.75</v>
      </c>
      <c r="J24" s="15">
        <v>9</v>
      </c>
      <c r="K24" s="11">
        <v>8.61</v>
      </c>
    </row>
    <row r="25" spans="1:20" ht="61.9" customHeight="1">
      <c r="A25" s="4">
        <v>20</v>
      </c>
      <c r="B25" s="3" t="s">
        <v>111</v>
      </c>
      <c r="C25" s="25" t="s">
        <v>143</v>
      </c>
      <c r="D25" s="24" t="s">
        <v>124</v>
      </c>
      <c r="E25" s="15">
        <v>8.91</v>
      </c>
      <c r="F25" s="15">
        <v>8.1</v>
      </c>
      <c r="G25" s="15">
        <v>8.77</v>
      </c>
      <c r="H25" s="15">
        <v>10</v>
      </c>
      <c r="I25" s="15">
        <v>9.5</v>
      </c>
      <c r="J25" s="15">
        <v>9.75</v>
      </c>
      <c r="K25" s="11">
        <v>9.2100000000000009</v>
      </c>
      <c r="M25" s="50" t="s">
        <v>217</v>
      </c>
      <c r="N25" s="50"/>
      <c r="O25" s="50"/>
      <c r="P25" s="50"/>
      <c r="Q25" s="50"/>
      <c r="R25" s="50"/>
      <c r="S25" s="50"/>
      <c r="T25" s="50"/>
    </row>
    <row r="26" spans="1:20">
      <c r="A26" s="4">
        <v>21</v>
      </c>
      <c r="B26" s="3" t="s">
        <v>112</v>
      </c>
      <c r="C26" s="25" t="s">
        <v>144</v>
      </c>
      <c r="D26" s="24" t="s">
        <v>124</v>
      </c>
      <c r="E26" s="15">
        <v>6.73</v>
      </c>
      <c r="F26" s="15">
        <v>7.1</v>
      </c>
      <c r="G26" s="15">
        <v>7.08</v>
      </c>
      <c r="H26" s="15">
        <v>9</v>
      </c>
      <c r="I26" s="15">
        <v>9</v>
      </c>
      <c r="J26" s="15">
        <v>9.25</v>
      </c>
      <c r="K26" s="11">
        <v>8.07</v>
      </c>
    </row>
    <row r="27" spans="1:20">
      <c r="A27" s="4">
        <v>22</v>
      </c>
      <c r="B27" s="3" t="s">
        <v>113</v>
      </c>
      <c r="C27" s="25" t="s">
        <v>145</v>
      </c>
      <c r="D27" s="24" t="s">
        <v>124</v>
      </c>
      <c r="E27" s="15">
        <v>7.82</v>
      </c>
      <c r="F27" s="15">
        <v>7.5</v>
      </c>
      <c r="G27" s="15">
        <v>7.85</v>
      </c>
      <c r="H27" s="15">
        <v>9</v>
      </c>
      <c r="I27" s="15">
        <v>9.25</v>
      </c>
      <c r="J27" s="15">
        <v>8.75</v>
      </c>
      <c r="K27" s="11">
        <v>8.39</v>
      </c>
    </row>
    <row r="28" spans="1:20">
      <c r="A28" s="4">
        <v>23</v>
      </c>
      <c r="B28" s="3" t="s">
        <v>114</v>
      </c>
      <c r="C28" s="25" t="s">
        <v>146</v>
      </c>
      <c r="D28" s="24" t="s">
        <v>124</v>
      </c>
      <c r="E28" s="15">
        <v>7</v>
      </c>
      <c r="F28" s="15">
        <v>7.2</v>
      </c>
      <c r="G28" s="15">
        <v>6.62</v>
      </c>
      <c r="H28" s="15">
        <v>9</v>
      </c>
      <c r="I28" s="15">
        <v>8.75</v>
      </c>
      <c r="J28" s="15">
        <v>9.25</v>
      </c>
      <c r="K28" s="11">
        <v>8</v>
      </c>
    </row>
    <row r="29" spans="1:20">
      <c r="A29" s="4">
        <v>24</v>
      </c>
      <c r="B29" s="3" t="s">
        <v>115</v>
      </c>
      <c r="C29" s="25" t="s">
        <v>147</v>
      </c>
      <c r="D29" s="24" t="s">
        <v>124</v>
      </c>
      <c r="E29" s="15">
        <v>7.27</v>
      </c>
      <c r="F29" s="15">
        <v>7.4</v>
      </c>
      <c r="G29" s="15">
        <v>7.15</v>
      </c>
      <c r="H29" s="15">
        <v>8.23</v>
      </c>
      <c r="I29" s="15">
        <v>9.25</v>
      </c>
      <c r="J29" s="15">
        <v>9</v>
      </c>
      <c r="K29" s="11">
        <v>8.07</v>
      </c>
    </row>
    <row r="30" spans="1:20">
      <c r="A30" s="4">
        <v>25</v>
      </c>
      <c r="B30" s="3" t="s">
        <v>116</v>
      </c>
      <c r="C30" s="25" t="s">
        <v>148</v>
      </c>
      <c r="D30" s="24" t="s">
        <v>124</v>
      </c>
      <c r="E30" s="15">
        <v>7.55</v>
      </c>
      <c r="F30" s="15">
        <v>6.5</v>
      </c>
      <c r="G30" s="15">
        <v>7.15</v>
      </c>
      <c r="H30" s="15">
        <v>9</v>
      </c>
      <c r="I30" s="15">
        <v>9.5</v>
      </c>
      <c r="J30" s="15">
        <v>8.75</v>
      </c>
      <c r="K30" s="11">
        <v>8.1300000000000008</v>
      </c>
    </row>
    <row r="31" spans="1:20">
      <c r="A31" s="4">
        <v>26</v>
      </c>
      <c r="B31" s="3" t="s">
        <v>117</v>
      </c>
      <c r="C31" s="25" t="s">
        <v>149</v>
      </c>
      <c r="D31" s="24" t="s">
        <v>124</v>
      </c>
      <c r="E31" s="15">
        <v>6.73</v>
      </c>
      <c r="F31" s="15">
        <v>6.3</v>
      </c>
      <c r="G31" s="15">
        <v>6.62</v>
      </c>
      <c r="H31" s="15">
        <v>8.23</v>
      </c>
      <c r="I31" s="15">
        <v>9</v>
      </c>
      <c r="J31" s="15">
        <v>8.75</v>
      </c>
      <c r="K31" s="11">
        <v>7.65</v>
      </c>
    </row>
    <row r="32" spans="1:20">
      <c r="A32" s="4">
        <v>27</v>
      </c>
      <c r="B32" s="3" t="s">
        <v>118</v>
      </c>
      <c r="C32" s="25" t="s">
        <v>150</v>
      </c>
      <c r="D32" s="24" t="s">
        <v>124</v>
      </c>
      <c r="E32" s="15">
        <v>7.55</v>
      </c>
      <c r="F32" s="15">
        <v>7.8</v>
      </c>
      <c r="G32" s="15">
        <v>7.77</v>
      </c>
      <c r="H32" s="15">
        <v>9</v>
      </c>
      <c r="I32" s="15">
        <v>9.25</v>
      </c>
      <c r="J32" s="15">
        <v>8.75</v>
      </c>
      <c r="K32" s="11">
        <v>8.3800000000000008</v>
      </c>
    </row>
    <row r="33" spans="1:11">
      <c r="A33" s="4">
        <v>28</v>
      </c>
      <c r="B33" s="3" t="s">
        <v>119</v>
      </c>
      <c r="C33" s="25" t="s">
        <v>151</v>
      </c>
      <c r="D33" s="24" t="s">
        <v>124</v>
      </c>
      <c r="E33" s="15">
        <v>7.27</v>
      </c>
      <c r="F33" s="15">
        <v>7.2</v>
      </c>
      <c r="G33" s="15">
        <v>6.69</v>
      </c>
      <c r="H33" s="15">
        <v>9</v>
      </c>
      <c r="I33" s="15">
        <v>9</v>
      </c>
      <c r="J33" s="15">
        <v>8.75</v>
      </c>
      <c r="K33" s="11">
        <v>8.01</v>
      </c>
    </row>
    <row r="34" spans="1:11">
      <c r="A34" s="4">
        <v>29</v>
      </c>
      <c r="B34" s="3" t="s">
        <v>120</v>
      </c>
      <c r="C34" s="25" t="s">
        <v>152</v>
      </c>
      <c r="D34" s="24" t="s">
        <v>124</v>
      </c>
      <c r="E34" s="15">
        <v>7</v>
      </c>
      <c r="F34" s="15">
        <v>7.3</v>
      </c>
      <c r="G34" s="15">
        <v>7.23</v>
      </c>
      <c r="H34" s="15">
        <v>9</v>
      </c>
      <c r="I34" s="15">
        <v>9.25</v>
      </c>
      <c r="J34" s="15">
        <v>9.5</v>
      </c>
      <c r="K34" s="11">
        <v>8.25</v>
      </c>
    </row>
    <row r="35" spans="1:11">
      <c r="A35" s="4">
        <v>30</v>
      </c>
      <c r="B35" s="3" t="s">
        <v>121</v>
      </c>
      <c r="C35" s="25" t="s">
        <v>153</v>
      </c>
      <c r="D35" s="24" t="s">
        <v>124</v>
      </c>
      <c r="E35" s="15">
        <v>7.36</v>
      </c>
      <c r="F35" s="15">
        <v>6.2</v>
      </c>
      <c r="G35" s="15">
        <v>6.62</v>
      </c>
      <c r="H35" s="15">
        <v>9</v>
      </c>
      <c r="I35" s="15">
        <v>9</v>
      </c>
      <c r="J35" s="15">
        <v>8.75</v>
      </c>
      <c r="K35" s="11">
        <v>7.87</v>
      </c>
    </row>
    <row r="36" spans="1:11">
      <c r="A36" s="4">
        <v>31</v>
      </c>
      <c r="B36" s="3" t="s">
        <v>122</v>
      </c>
      <c r="C36" s="25" t="s">
        <v>154</v>
      </c>
      <c r="D36" s="24" t="s">
        <v>124</v>
      </c>
      <c r="E36" s="15">
        <v>7.27</v>
      </c>
      <c r="F36" s="15">
        <v>6.7</v>
      </c>
      <c r="G36" s="15">
        <v>6.85</v>
      </c>
      <c r="H36" s="15">
        <v>8.77</v>
      </c>
      <c r="I36" s="15">
        <v>9</v>
      </c>
      <c r="J36" s="15">
        <v>8.75</v>
      </c>
      <c r="K36" s="11">
        <v>7.95</v>
      </c>
    </row>
    <row r="37" spans="1:11">
      <c r="A37" s="26"/>
      <c r="B37" s="40"/>
      <c r="C37" s="41"/>
      <c r="D37" s="41"/>
      <c r="E37" s="42"/>
      <c r="F37" s="42"/>
      <c r="G37" s="42"/>
      <c r="H37" s="42"/>
      <c r="I37" s="42"/>
      <c r="J37" s="42"/>
      <c r="K37" s="42"/>
    </row>
    <row r="38" spans="1:11">
      <c r="A38" s="43"/>
      <c r="B38" s="44"/>
      <c r="C38" s="45"/>
      <c r="D38" s="45"/>
      <c r="E38" s="46"/>
      <c r="F38" s="46"/>
      <c r="G38" s="46"/>
      <c r="H38" s="46"/>
      <c r="I38" s="46"/>
      <c r="J38" s="46"/>
      <c r="K38" s="46"/>
    </row>
    <row r="39" spans="1:11">
      <c r="A39" s="43"/>
      <c r="B39" s="44"/>
      <c r="C39" s="20"/>
      <c r="D39" s="20"/>
      <c r="E39" s="46"/>
      <c r="F39" s="46"/>
      <c r="G39" s="46"/>
      <c r="H39" s="46"/>
      <c r="I39" s="46"/>
      <c r="J39" s="46"/>
      <c r="K39" s="46"/>
    </row>
    <row r="40" spans="1:11">
      <c r="A40" s="43"/>
      <c r="B40" s="44"/>
      <c r="C40" s="45"/>
      <c r="D40" s="45"/>
      <c r="E40" s="46"/>
      <c r="F40" s="46"/>
      <c r="G40" s="46"/>
      <c r="H40" s="46"/>
      <c r="I40" s="46"/>
      <c r="J40" s="46"/>
      <c r="K40" s="46"/>
    </row>
    <row r="41" spans="1:11">
      <c r="A41" s="43"/>
      <c r="B41" s="44"/>
      <c r="C41" s="20"/>
      <c r="D41" s="20"/>
      <c r="E41" s="46"/>
      <c r="F41" s="46"/>
      <c r="G41" s="46"/>
      <c r="H41" s="46"/>
      <c r="I41" s="46"/>
      <c r="J41" s="46"/>
      <c r="K41" s="46"/>
    </row>
    <row r="42" spans="1:11">
      <c r="A42" s="43"/>
      <c r="B42" s="44"/>
      <c r="C42" s="20"/>
      <c r="D42" s="20"/>
      <c r="E42" s="46"/>
      <c r="F42" s="46"/>
      <c r="G42" s="46"/>
      <c r="H42" s="46"/>
      <c r="I42" s="46"/>
      <c r="J42" s="46"/>
      <c r="K42" s="46"/>
    </row>
    <row r="43" spans="1:11">
      <c r="A43" s="43"/>
      <c r="B43" s="44"/>
      <c r="C43" s="20"/>
      <c r="D43" s="20"/>
      <c r="E43" s="46"/>
      <c r="F43" s="46"/>
      <c r="G43" s="46"/>
      <c r="H43" s="46"/>
      <c r="I43" s="46"/>
      <c r="J43" s="46"/>
      <c r="K43" s="46"/>
    </row>
    <row r="44" spans="1:11">
      <c r="A44" s="43"/>
      <c r="B44" s="44"/>
      <c r="C44" s="20"/>
      <c r="D44" s="20"/>
      <c r="E44" s="46"/>
      <c r="F44" s="46"/>
      <c r="G44" s="46"/>
      <c r="H44" s="46"/>
      <c r="I44" s="46"/>
      <c r="J44" s="46"/>
      <c r="K44" s="46"/>
    </row>
    <row r="45" spans="1:11">
      <c r="A45" s="43"/>
      <c r="B45" s="44"/>
      <c r="C45" s="20"/>
      <c r="D45" s="20"/>
      <c r="E45" s="46"/>
      <c r="F45" s="46"/>
      <c r="G45" s="46"/>
      <c r="H45" s="46"/>
      <c r="I45" s="46"/>
      <c r="J45" s="46"/>
      <c r="K45" s="46"/>
    </row>
    <row r="46" spans="1:11">
      <c r="A46" s="43"/>
      <c r="B46" s="44"/>
      <c r="C46" s="20"/>
      <c r="D46" s="20"/>
      <c r="E46" s="46"/>
      <c r="F46" s="46"/>
      <c r="G46" s="46"/>
      <c r="H46" s="46"/>
      <c r="I46" s="46"/>
      <c r="J46" s="46"/>
      <c r="K46" s="46"/>
    </row>
    <row r="47" spans="1:11">
      <c r="A47" s="43"/>
      <c r="B47" s="44"/>
      <c r="C47" s="20"/>
      <c r="D47" s="20"/>
      <c r="E47" s="46"/>
      <c r="F47" s="46"/>
      <c r="G47" s="46"/>
      <c r="H47" s="46"/>
      <c r="I47" s="46"/>
      <c r="J47" s="46"/>
      <c r="K47" s="46"/>
    </row>
    <row r="48" spans="1:11">
      <c r="A48" s="43"/>
      <c r="B48" s="44"/>
      <c r="C48" s="20"/>
      <c r="D48" s="20"/>
      <c r="E48" s="46"/>
      <c r="F48" s="46"/>
      <c r="G48" s="46"/>
      <c r="H48" s="46"/>
      <c r="I48" s="46"/>
      <c r="J48" s="46"/>
      <c r="K48" s="46"/>
    </row>
    <row r="49" spans="1:11">
      <c r="A49" s="43"/>
      <c r="B49" s="44"/>
      <c r="C49" s="20"/>
      <c r="D49" s="20"/>
      <c r="E49" s="46"/>
      <c r="F49" s="46"/>
      <c r="G49" s="46"/>
      <c r="H49" s="46"/>
      <c r="I49" s="46"/>
      <c r="J49" s="46"/>
      <c r="K49" s="46"/>
    </row>
    <row r="50" spans="1:11">
      <c r="A50" s="43"/>
      <c r="B50" s="44"/>
      <c r="C50" s="20"/>
      <c r="D50" s="20"/>
      <c r="E50" s="46"/>
      <c r="F50" s="46"/>
      <c r="G50" s="46"/>
      <c r="H50" s="46"/>
      <c r="I50" s="46"/>
      <c r="J50" s="46"/>
      <c r="K50" s="46"/>
    </row>
    <row r="51" spans="1:11">
      <c r="A51" s="43"/>
      <c r="B51" s="44"/>
      <c r="C51" s="20"/>
      <c r="D51" s="20"/>
      <c r="E51" s="46"/>
      <c r="F51" s="46"/>
      <c r="G51" s="46"/>
      <c r="H51" s="46"/>
      <c r="I51" s="46"/>
      <c r="J51" s="46"/>
      <c r="K51" s="46"/>
    </row>
    <row r="52" spans="1:11">
      <c r="A52" s="43"/>
      <c r="B52" s="44"/>
      <c r="C52" s="20"/>
      <c r="D52" s="20"/>
      <c r="E52" s="46"/>
      <c r="F52" s="46"/>
      <c r="G52" s="46"/>
      <c r="H52" s="46"/>
      <c r="I52" s="46"/>
      <c r="J52" s="46"/>
      <c r="K52" s="46"/>
    </row>
    <row r="53" spans="1:11">
      <c r="A53" s="43"/>
      <c r="B53" s="44"/>
      <c r="C53" s="45"/>
      <c r="D53" s="45"/>
      <c r="E53" s="46"/>
      <c r="F53" s="46"/>
      <c r="G53" s="46"/>
      <c r="H53" s="46"/>
      <c r="I53" s="46"/>
      <c r="J53" s="46"/>
      <c r="K53" s="46"/>
    </row>
    <row r="54" spans="1:11">
      <c r="A54" s="43"/>
      <c r="B54" s="44"/>
      <c r="C54" s="20"/>
      <c r="D54" s="20"/>
      <c r="G54" s="46"/>
      <c r="H54" s="46"/>
      <c r="I54" s="46"/>
      <c r="J54" s="46"/>
      <c r="K54" s="46"/>
    </row>
    <row r="55" spans="1:11">
      <c r="A55" s="43"/>
      <c r="B55" s="44"/>
      <c r="C55" s="20"/>
      <c r="D55" s="20"/>
      <c r="G55" s="46"/>
      <c r="H55" s="46"/>
      <c r="I55" s="46"/>
      <c r="J55" s="46"/>
      <c r="K55" s="46"/>
    </row>
    <row r="56" spans="1:11">
      <c r="A56" s="43"/>
      <c r="B56" s="44"/>
      <c r="C56" s="20"/>
      <c r="D56" s="20"/>
      <c r="G56" s="46"/>
      <c r="H56" s="46"/>
      <c r="I56" s="46"/>
      <c r="J56" s="46"/>
      <c r="K56" s="46"/>
    </row>
    <row r="57" spans="1:11">
      <c r="A57" s="43"/>
      <c r="B57" s="44"/>
      <c r="C57" s="20"/>
      <c r="D57" s="20"/>
      <c r="G57" s="46"/>
      <c r="H57" s="46"/>
      <c r="I57" s="46"/>
      <c r="J57" s="46"/>
      <c r="K57" s="46"/>
    </row>
    <row r="58" spans="1:11">
      <c r="A58" s="43"/>
      <c r="B58" s="44"/>
      <c r="C58" s="20"/>
      <c r="D58" s="20"/>
      <c r="G58" s="46"/>
      <c r="H58" s="46"/>
      <c r="I58" s="46"/>
      <c r="J58" s="46"/>
      <c r="K58" s="46"/>
    </row>
    <row r="59" spans="1:11">
      <c r="A59" s="43"/>
      <c r="B59" s="47"/>
    </row>
    <row r="60" spans="1:11">
      <c r="A60" s="43"/>
      <c r="B60" s="47"/>
    </row>
    <row r="61" spans="1:11">
      <c r="A61" s="43"/>
      <c r="B61" s="47"/>
    </row>
    <row r="62" spans="1:11">
      <c r="A62" s="43"/>
      <c r="B62" s="47"/>
    </row>
    <row r="63" spans="1:11">
      <c r="A63" s="43"/>
      <c r="B63" s="47"/>
    </row>
    <row r="64" spans="1:11">
      <c r="A64" s="43"/>
      <c r="B64" s="47"/>
    </row>
    <row r="65" spans="1:2">
      <c r="A65" s="43"/>
      <c r="B65" s="47"/>
    </row>
    <row r="66" spans="1:2">
      <c r="A66" s="43"/>
      <c r="B66" s="47"/>
    </row>
    <row r="67" spans="1:2">
      <c r="A67" s="43"/>
      <c r="B67" s="47"/>
    </row>
    <row r="68" spans="1:2">
      <c r="A68" s="43"/>
      <c r="B68" s="47"/>
    </row>
    <row r="69" spans="1:2">
      <c r="A69" s="43"/>
      <c r="B69" s="47"/>
    </row>
    <row r="70" spans="1:2">
      <c r="A70" s="43"/>
      <c r="B70" s="47"/>
    </row>
    <row r="71" spans="1:2">
      <c r="A71" s="43"/>
      <c r="B71" s="47"/>
    </row>
    <row r="72" spans="1:2">
      <c r="A72" s="43"/>
      <c r="B72" s="47"/>
    </row>
    <row r="73" spans="1:2">
      <c r="A73" s="43"/>
      <c r="B73" s="47"/>
    </row>
    <row r="74" spans="1:2">
      <c r="A74" s="43"/>
      <c r="B74" s="47"/>
    </row>
    <row r="75" spans="1:2">
      <c r="A75" s="43"/>
      <c r="B75" s="47"/>
    </row>
    <row r="76" spans="1:2">
      <c r="A76" s="43"/>
      <c r="B76" s="47"/>
    </row>
    <row r="77" spans="1:2">
      <c r="A77" s="43"/>
      <c r="B77" s="47"/>
    </row>
    <row r="78" spans="1:2">
      <c r="A78" s="43"/>
      <c r="B78" s="47"/>
    </row>
    <row r="79" spans="1:2">
      <c r="A79" s="43"/>
      <c r="B79" s="47"/>
    </row>
    <row r="80" spans="1:2">
      <c r="A80" s="43"/>
      <c r="B80" s="47"/>
    </row>
    <row r="81" spans="1:2">
      <c r="A81" s="43"/>
      <c r="B81" s="47"/>
    </row>
    <row r="82" spans="1:2">
      <c r="A82" s="43"/>
      <c r="B82" s="47"/>
    </row>
    <row r="83" spans="1:2">
      <c r="A83" s="43"/>
      <c r="B83" s="47"/>
    </row>
    <row r="84" spans="1:2">
      <c r="A84" s="43"/>
      <c r="B84" s="47"/>
    </row>
    <row r="85" spans="1:2">
      <c r="A85" s="43"/>
      <c r="B85" s="47"/>
    </row>
    <row r="86" spans="1:2">
      <c r="A86" s="43"/>
      <c r="B86" s="47"/>
    </row>
    <row r="87" spans="1:2">
      <c r="A87" s="43"/>
      <c r="B87" s="47"/>
    </row>
    <row r="88" spans="1:2">
      <c r="A88" s="43"/>
      <c r="B88" s="47"/>
    </row>
    <row r="89" spans="1:2">
      <c r="A89" s="43"/>
      <c r="B89" s="47"/>
    </row>
    <row r="90" spans="1:2">
      <c r="A90" s="43"/>
      <c r="B90" s="47"/>
    </row>
    <row r="91" spans="1:2">
      <c r="A91" s="43"/>
      <c r="B91" s="47"/>
    </row>
    <row r="92" spans="1:2">
      <c r="A92" s="43"/>
      <c r="B92" s="47"/>
    </row>
    <row r="93" spans="1:2">
      <c r="A93" s="43"/>
      <c r="B93" s="47"/>
    </row>
    <row r="94" spans="1:2">
      <c r="A94" s="43"/>
      <c r="B94" s="47"/>
    </row>
    <row r="95" spans="1:2">
      <c r="A95" s="43"/>
      <c r="B95" s="47"/>
    </row>
    <row r="96" spans="1:2">
      <c r="A96" s="43"/>
      <c r="B96" s="47"/>
    </row>
    <row r="97" spans="1:2">
      <c r="A97" s="43"/>
      <c r="B97" s="47"/>
    </row>
    <row r="98" spans="1:2">
      <c r="A98" s="43"/>
      <c r="B98" s="47"/>
    </row>
    <row r="99" spans="1:2">
      <c r="A99" s="43"/>
      <c r="B99" s="47"/>
    </row>
    <row r="100" spans="1:2">
      <c r="A100" s="43"/>
      <c r="B100" s="47"/>
    </row>
    <row r="101" spans="1:2">
      <c r="A101" s="43"/>
      <c r="B101" s="47"/>
    </row>
    <row r="102" spans="1:2">
      <c r="A102" s="43"/>
      <c r="B102" s="47"/>
    </row>
    <row r="103" spans="1:2">
      <c r="A103" s="43"/>
      <c r="B103" s="47"/>
    </row>
    <row r="104" spans="1:2">
      <c r="A104" s="43"/>
      <c r="B104" s="47"/>
    </row>
    <row r="105" spans="1:2">
      <c r="A105" s="43"/>
      <c r="B105" s="47"/>
    </row>
  </sheetData>
  <mergeCells count="8">
    <mergeCell ref="N17:S17"/>
    <mergeCell ref="M25:T25"/>
    <mergeCell ref="A1:P1"/>
    <mergeCell ref="A2:P2"/>
    <mergeCell ref="A3:P3"/>
    <mergeCell ref="A4:E4"/>
    <mergeCell ref="F4:K4"/>
    <mergeCell ref="N4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05"/>
  <sheetViews>
    <sheetView workbookViewId="0">
      <selection activeCell="N31" sqref="N31"/>
    </sheetView>
  </sheetViews>
  <sheetFormatPr defaultRowHeight="15"/>
  <cols>
    <col min="2" max="2" width="18.7109375" bestFit="1" customWidth="1"/>
    <col min="13" max="13" width="39" customWidth="1"/>
    <col min="14" max="14" width="15.7109375" customWidth="1"/>
    <col min="15" max="15" width="16.140625" customWidth="1"/>
    <col min="16" max="16" width="16" customWidth="1"/>
    <col min="17" max="17" width="13.42578125" customWidth="1"/>
    <col min="18" max="18" width="12.7109375" customWidth="1"/>
    <col min="19" max="19" width="12.140625" customWidth="1"/>
    <col min="20" max="20" width="11.28515625" customWidth="1"/>
  </cols>
  <sheetData>
    <row r="1" spans="1:17" ht="20.4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7" ht="20.45" customHeight="1">
      <c r="A2" s="52" t="s">
        <v>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ht="22.9" customHeight="1">
      <c r="A3" s="51" t="s">
        <v>222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7">
      <c r="A4" s="53" t="s">
        <v>219</v>
      </c>
      <c r="B4" s="53"/>
      <c r="C4" s="53"/>
      <c r="D4" s="53"/>
      <c r="E4" s="53"/>
      <c r="F4" s="53" t="s">
        <v>29</v>
      </c>
      <c r="G4" s="53"/>
      <c r="H4" s="53"/>
      <c r="I4" s="53"/>
      <c r="J4" s="53"/>
      <c r="K4" s="53"/>
      <c r="M4" s="1"/>
      <c r="N4" s="53" t="s">
        <v>10</v>
      </c>
      <c r="O4" s="53"/>
      <c r="P4" s="53"/>
    </row>
    <row r="5" spans="1:17" ht="45">
      <c r="A5" s="1" t="s">
        <v>1</v>
      </c>
      <c r="B5" s="1" t="s">
        <v>2</v>
      </c>
      <c r="C5" s="2" t="s">
        <v>88</v>
      </c>
      <c r="D5" s="2" t="s">
        <v>92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M5" s="1" t="s">
        <v>14</v>
      </c>
      <c r="N5" s="2" t="s">
        <v>11</v>
      </c>
      <c r="O5" s="2" t="s">
        <v>12</v>
      </c>
      <c r="P5" s="2" t="s">
        <v>13</v>
      </c>
      <c r="Q5" s="2" t="s">
        <v>30</v>
      </c>
    </row>
    <row r="6" spans="1:17">
      <c r="A6" s="4">
        <v>1</v>
      </c>
      <c r="B6" s="3" t="s">
        <v>32</v>
      </c>
      <c r="C6" s="19" t="s">
        <v>60</v>
      </c>
      <c r="D6" s="24" t="s">
        <v>90</v>
      </c>
      <c r="E6" s="22">
        <v>6.55</v>
      </c>
      <c r="F6" s="15">
        <v>8.8000000000000007</v>
      </c>
      <c r="G6" s="15">
        <v>8.85</v>
      </c>
      <c r="H6" s="15">
        <v>8.77</v>
      </c>
      <c r="I6" s="15">
        <v>8.75</v>
      </c>
      <c r="J6" s="15">
        <v>9</v>
      </c>
      <c r="K6" s="11">
        <v>8.48</v>
      </c>
      <c r="M6" s="6">
        <v>1</v>
      </c>
      <c r="N6" s="4">
        <v>1</v>
      </c>
      <c r="O6" s="9">
        <v>25</v>
      </c>
      <c r="P6" s="4">
        <f>COUNTIF($E$6:$E$105, "&lt;6")</f>
        <v>2</v>
      </c>
      <c r="Q6" s="1">
        <f>N6+O6+P6</f>
        <v>28</v>
      </c>
    </row>
    <row r="7" spans="1:17">
      <c r="A7" s="4">
        <v>2</v>
      </c>
      <c r="B7" s="3" t="s">
        <v>33</v>
      </c>
      <c r="C7" s="19" t="s">
        <v>61</v>
      </c>
      <c r="D7" s="24" t="s">
        <v>90</v>
      </c>
      <c r="E7" s="22">
        <v>7.36</v>
      </c>
      <c r="F7" s="15">
        <v>8.9</v>
      </c>
      <c r="G7" s="15">
        <v>9.31</v>
      </c>
      <c r="H7" s="15">
        <v>9.08</v>
      </c>
      <c r="I7" s="15">
        <v>8.5</v>
      </c>
      <c r="J7" s="15">
        <v>8.25</v>
      </c>
      <c r="K7" s="11">
        <v>8.59</v>
      </c>
      <c r="M7" s="7">
        <v>2</v>
      </c>
      <c r="N7" s="9">
        <f>COUNTIFS($F$6:$F$105, "&lt;10.01", $F$6:$F$105, "&gt;7.99")</f>
        <v>18</v>
      </c>
      <c r="O7" s="4">
        <f>COUNTIFS($F$6:$F$105, "&lt;8.0", $F$6:$F$105, "&gt;5.99")</f>
        <v>10</v>
      </c>
      <c r="P7" s="4">
        <f>COUNTIF($F$6:$F$105, "&lt;6")</f>
        <v>0</v>
      </c>
      <c r="Q7" s="1">
        <f t="shared" ref="Q7:Q12" si="0">N7+O7+P7</f>
        <v>28</v>
      </c>
    </row>
    <row r="8" spans="1:17">
      <c r="A8" s="4">
        <v>3</v>
      </c>
      <c r="B8" s="3" t="s">
        <v>34</v>
      </c>
      <c r="C8" s="19" t="s">
        <v>62</v>
      </c>
      <c r="D8" s="24" t="s">
        <v>90</v>
      </c>
      <c r="E8" s="22">
        <v>6</v>
      </c>
      <c r="F8" s="15">
        <v>7</v>
      </c>
      <c r="G8" s="15">
        <v>9.31</v>
      </c>
      <c r="H8" s="15">
        <v>9.31</v>
      </c>
      <c r="I8" s="15">
        <v>8.75</v>
      </c>
      <c r="J8" s="15">
        <v>9.25</v>
      </c>
      <c r="K8" s="11">
        <v>8.3699999999999992</v>
      </c>
      <c r="M8" s="7">
        <v>3</v>
      </c>
      <c r="N8" s="4">
        <f>COUNTIFS($G$6:$G$105, "&lt;10.01", $G$6:$G$105, "&gt;7.99")</f>
        <v>26</v>
      </c>
      <c r="O8" s="4">
        <f>COUNTIFS($G$6:$G$105, "&lt;8.0", $G$6:$G$105, "&gt;5.99")</f>
        <v>2</v>
      </c>
      <c r="P8" s="4">
        <f>COUNTIF($G$6:$G$105, "&lt;6")</f>
        <v>0</v>
      </c>
      <c r="Q8" s="1">
        <f t="shared" si="0"/>
        <v>28</v>
      </c>
    </row>
    <row r="9" spans="1:17">
      <c r="A9" s="4">
        <v>4</v>
      </c>
      <c r="B9" s="3" t="s">
        <v>35</v>
      </c>
      <c r="C9" s="19" t="s">
        <v>63</v>
      </c>
      <c r="D9" s="24" t="s">
        <v>90</v>
      </c>
      <c r="E9" s="22">
        <v>6.82</v>
      </c>
      <c r="F9" s="15">
        <v>7.7</v>
      </c>
      <c r="G9" s="15">
        <v>9.5399999999999991</v>
      </c>
      <c r="H9" s="15">
        <v>9.08</v>
      </c>
      <c r="I9" s="15">
        <v>9.5</v>
      </c>
      <c r="J9" s="15">
        <v>9</v>
      </c>
      <c r="K9" s="11">
        <v>8.68</v>
      </c>
      <c r="M9" s="7">
        <v>4</v>
      </c>
      <c r="N9" s="4">
        <f>COUNTIFS($H$6:$H$105, "&lt;10.01", $H$6:$H$105, "&gt;7.99")</f>
        <v>28</v>
      </c>
      <c r="O9" s="4">
        <f>COUNTIFS($H$6:$H$105, "&lt;8.0", $H$6:$H$105, "&gt;5.99")</f>
        <v>0</v>
      </c>
      <c r="P9" s="4">
        <f>COUNTIF($H$6:$H$105, "&lt;6")</f>
        <v>0</v>
      </c>
      <c r="Q9" s="1">
        <f t="shared" si="0"/>
        <v>28</v>
      </c>
    </row>
    <row r="10" spans="1:17">
      <c r="A10" s="4">
        <v>5</v>
      </c>
      <c r="B10" s="3" t="s">
        <v>36</v>
      </c>
      <c r="C10" s="19" t="s">
        <v>64</v>
      </c>
      <c r="D10" s="24" t="s">
        <v>90</v>
      </c>
      <c r="E10" s="22">
        <v>6.27</v>
      </c>
      <c r="F10" s="15">
        <v>7.9</v>
      </c>
      <c r="G10" s="15">
        <v>9.31</v>
      </c>
      <c r="H10" s="15">
        <v>9.31</v>
      </c>
      <c r="I10" s="15">
        <v>9</v>
      </c>
      <c r="J10" s="15">
        <v>8.75</v>
      </c>
      <c r="K10" s="11">
        <v>8.49</v>
      </c>
      <c r="M10" s="7">
        <v>5</v>
      </c>
      <c r="N10" s="4">
        <f>COUNTIFS($I$6:$I$105, "&lt;10.01", $I$6:$I$105, "&gt;7.99")</f>
        <v>28</v>
      </c>
      <c r="O10" s="4">
        <f>COUNTIFS($I$6:$I$105, "&lt;8.00", $I$6:$I$105, "&gt;5.99")</f>
        <v>0</v>
      </c>
      <c r="P10" s="4">
        <f>COUNTIF($I$6:$I$105, "&lt;6")</f>
        <v>0</v>
      </c>
      <c r="Q10" s="1">
        <f t="shared" si="0"/>
        <v>28</v>
      </c>
    </row>
    <row r="11" spans="1:17">
      <c r="A11" s="4">
        <v>6</v>
      </c>
      <c r="B11" s="3" t="s">
        <v>37</v>
      </c>
      <c r="C11" s="19" t="s">
        <v>65</v>
      </c>
      <c r="D11" s="24" t="s">
        <v>90</v>
      </c>
      <c r="E11" s="22">
        <v>6.45</v>
      </c>
      <c r="F11" s="15">
        <v>8.6</v>
      </c>
      <c r="G11" s="15">
        <v>8.85</v>
      </c>
      <c r="H11" s="15">
        <v>9</v>
      </c>
      <c r="I11" s="15">
        <v>9</v>
      </c>
      <c r="J11" s="15">
        <v>8.5</v>
      </c>
      <c r="K11" s="11">
        <v>8.44</v>
      </c>
      <c r="M11" s="7">
        <v>6</v>
      </c>
      <c r="N11" s="4">
        <f>COUNTIFS($J$6:$J$105, "&lt;10.01", $J$6:$J$105, "&gt;7.99")</f>
        <v>28</v>
      </c>
      <c r="O11" s="4">
        <f>COUNTIFS($J$6:$J$105, "&lt;8.00", $J$6:$J$105, "&gt;5.99")</f>
        <v>0</v>
      </c>
      <c r="P11" s="4">
        <f>COUNTIF($J$6:$J$105, "&lt;6")</f>
        <v>0</v>
      </c>
      <c r="Q11" s="1">
        <f t="shared" si="0"/>
        <v>28</v>
      </c>
    </row>
    <row r="12" spans="1:17">
      <c r="A12" s="4">
        <v>7</v>
      </c>
      <c r="B12" s="3" t="s">
        <v>38</v>
      </c>
      <c r="C12" s="19" t="s">
        <v>66</v>
      </c>
      <c r="D12" s="24" t="s">
        <v>90</v>
      </c>
      <c r="E12" s="22">
        <v>6.18</v>
      </c>
      <c r="F12" s="15">
        <v>7.4</v>
      </c>
      <c r="G12" s="15">
        <v>9</v>
      </c>
      <c r="H12" s="15">
        <v>8.77</v>
      </c>
      <c r="I12" s="15">
        <v>8.5</v>
      </c>
      <c r="J12" s="15">
        <v>8</v>
      </c>
      <c r="K12" s="11">
        <v>8.0399999999999991</v>
      </c>
      <c r="M12" s="8" t="s">
        <v>9</v>
      </c>
      <c r="N12" s="1">
        <f>COUNTIFS($K$6:$K$105, "&lt;10.01", $K$6:$K$105, "&gt;7.99")</f>
        <v>26</v>
      </c>
      <c r="O12" s="1">
        <f>COUNTIFS($K$6:$K$105, "&lt;8.0", $K$6:$K$105, "&gt;5.99")</f>
        <v>2</v>
      </c>
      <c r="P12" s="1">
        <f>COUNTIF($K$6:$K$105, "&lt;6")</f>
        <v>0</v>
      </c>
      <c r="Q12" s="1">
        <f t="shared" si="0"/>
        <v>28</v>
      </c>
    </row>
    <row r="13" spans="1:17">
      <c r="A13" s="4">
        <v>8</v>
      </c>
      <c r="B13" s="3" t="s">
        <v>39</v>
      </c>
      <c r="C13" s="19" t="s">
        <v>67</v>
      </c>
      <c r="D13" s="24" t="s">
        <v>90</v>
      </c>
      <c r="E13" s="22">
        <v>7.36</v>
      </c>
      <c r="F13" s="15">
        <v>8.3000000000000007</v>
      </c>
      <c r="G13" s="15">
        <v>8.77</v>
      </c>
      <c r="H13" s="15">
        <v>8.77</v>
      </c>
      <c r="I13" s="15">
        <v>8.77</v>
      </c>
      <c r="J13" s="15">
        <v>8.5</v>
      </c>
      <c r="K13" s="11">
        <v>8.39</v>
      </c>
    </row>
    <row r="14" spans="1:17">
      <c r="A14" s="4">
        <v>9</v>
      </c>
      <c r="B14" s="3" t="s">
        <v>40</v>
      </c>
      <c r="C14" s="19" t="s">
        <v>68</v>
      </c>
      <c r="D14" s="24" t="s">
        <v>90</v>
      </c>
      <c r="E14" s="22">
        <v>5.73</v>
      </c>
      <c r="F14" s="15">
        <v>7.4</v>
      </c>
      <c r="G14" s="15">
        <v>7.85</v>
      </c>
      <c r="H14" s="15">
        <v>8.23</v>
      </c>
      <c r="I14" s="15">
        <v>8.25</v>
      </c>
      <c r="J14" s="15">
        <v>8.5</v>
      </c>
      <c r="K14" s="11">
        <v>7.7</v>
      </c>
    </row>
    <row r="15" spans="1:17">
      <c r="A15" s="4">
        <v>10</v>
      </c>
      <c r="B15" s="3" t="s">
        <v>41</v>
      </c>
      <c r="C15" s="19" t="s">
        <v>69</v>
      </c>
      <c r="D15" s="24" t="s">
        <v>90</v>
      </c>
      <c r="E15" s="22">
        <v>6.09</v>
      </c>
      <c r="F15" s="15">
        <v>8.1999999999999993</v>
      </c>
      <c r="G15" s="15">
        <v>9.31</v>
      </c>
      <c r="H15" s="15">
        <v>9.31</v>
      </c>
      <c r="I15" s="15">
        <v>8.75</v>
      </c>
      <c r="J15" s="15">
        <v>9.5</v>
      </c>
      <c r="K15" s="11">
        <v>8.59</v>
      </c>
    </row>
    <row r="16" spans="1:17">
      <c r="A16" s="4">
        <v>11</v>
      </c>
      <c r="B16" s="3" t="s">
        <v>42</v>
      </c>
      <c r="C16" s="19" t="s">
        <v>70</v>
      </c>
      <c r="D16" s="24" t="s">
        <v>90</v>
      </c>
      <c r="E16" s="22">
        <v>5.45</v>
      </c>
      <c r="F16" s="15">
        <v>7.1</v>
      </c>
      <c r="G16" s="15">
        <v>7.69</v>
      </c>
      <c r="H16" s="15">
        <v>8.31</v>
      </c>
      <c r="I16" s="15">
        <v>8.25</v>
      </c>
      <c r="J16" s="15">
        <v>8</v>
      </c>
      <c r="K16" s="11">
        <v>7.52</v>
      </c>
    </row>
    <row r="17" spans="1:20" ht="75">
      <c r="A17" s="4">
        <v>12</v>
      </c>
      <c r="B17" s="3" t="s">
        <v>43</v>
      </c>
      <c r="C17" s="19" t="s">
        <v>71</v>
      </c>
      <c r="D17" s="24" t="s">
        <v>90</v>
      </c>
      <c r="E17" s="22">
        <v>7.55</v>
      </c>
      <c r="F17" s="15">
        <v>8</v>
      </c>
      <c r="G17" s="15">
        <v>9.5399999999999991</v>
      </c>
      <c r="H17" s="15">
        <v>9.5399999999999991</v>
      </c>
      <c r="I17" s="15">
        <v>9.75</v>
      </c>
      <c r="J17" s="15">
        <v>9.5</v>
      </c>
      <c r="K17" s="11">
        <v>9.0399999999999991</v>
      </c>
      <c r="M17" s="10" t="s">
        <v>220</v>
      </c>
      <c r="N17" s="49" t="s">
        <v>15</v>
      </c>
      <c r="O17" s="49"/>
      <c r="P17" s="49"/>
      <c r="Q17" s="49"/>
      <c r="R17" s="49"/>
      <c r="S17" s="49"/>
      <c r="T17" s="2" t="s">
        <v>16</v>
      </c>
    </row>
    <row r="18" spans="1:20">
      <c r="A18" s="4">
        <v>13</v>
      </c>
      <c r="B18" s="3" t="s">
        <v>44</v>
      </c>
      <c r="C18" s="19" t="s">
        <v>72</v>
      </c>
      <c r="D18" s="24" t="s">
        <v>90</v>
      </c>
      <c r="E18" s="22">
        <v>6.09</v>
      </c>
      <c r="F18" s="15">
        <v>7.9</v>
      </c>
      <c r="G18" s="15">
        <v>9.31</v>
      </c>
      <c r="H18" s="15">
        <v>9.23</v>
      </c>
      <c r="I18" s="15">
        <v>9</v>
      </c>
      <c r="J18" s="15">
        <v>9.25</v>
      </c>
      <c r="K18" s="11">
        <v>8.5399999999999991</v>
      </c>
      <c r="M18" s="1" t="s">
        <v>17</v>
      </c>
      <c r="N18" s="1" t="s">
        <v>23</v>
      </c>
      <c r="O18" s="1" t="s">
        <v>24</v>
      </c>
      <c r="P18" s="1" t="s">
        <v>25</v>
      </c>
      <c r="Q18" s="1" t="s">
        <v>26</v>
      </c>
      <c r="R18" s="1" t="s">
        <v>27</v>
      </c>
      <c r="S18" s="1" t="s">
        <v>28</v>
      </c>
      <c r="T18" s="8" t="s">
        <v>9</v>
      </c>
    </row>
    <row r="19" spans="1:20">
      <c r="A19" s="4">
        <v>14</v>
      </c>
      <c r="B19" s="3" t="s">
        <v>45</v>
      </c>
      <c r="C19" s="19" t="s">
        <v>73</v>
      </c>
      <c r="D19" s="24" t="s">
        <v>90</v>
      </c>
      <c r="E19" s="22">
        <v>7.64</v>
      </c>
      <c r="F19" s="15">
        <v>8.4</v>
      </c>
      <c r="G19" s="15">
        <v>9.5399999999999991</v>
      </c>
      <c r="H19" s="15">
        <v>9.31</v>
      </c>
      <c r="I19" s="15">
        <v>9</v>
      </c>
      <c r="J19" s="15">
        <v>9.25</v>
      </c>
      <c r="K19" s="11">
        <v>8.9</v>
      </c>
      <c r="M19" s="1" t="s">
        <v>18</v>
      </c>
      <c r="N19" s="48"/>
      <c r="O19" s="48"/>
      <c r="P19" s="48"/>
      <c r="Q19" s="48"/>
      <c r="R19" s="48"/>
      <c r="S19" s="48"/>
      <c r="T19" s="48"/>
    </row>
    <row r="20" spans="1:20">
      <c r="A20" s="4">
        <v>15</v>
      </c>
      <c r="B20" s="3" t="s">
        <v>46</v>
      </c>
      <c r="C20" s="19" t="s">
        <v>74</v>
      </c>
      <c r="D20" s="24" t="s">
        <v>90</v>
      </c>
      <c r="E20" s="22">
        <v>7.18</v>
      </c>
      <c r="F20" s="15">
        <v>7.7</v>
      </c>
      <c r="G20" s="15">
        <v>8.5399999999999991</v>
      </c>
      <c r="H20" s="15">
        <v>9.08</v>
      </c>
      <c r="I20" s="15">
        <v>9</v>
      </c>
      <c r="J20" s="15">
        <v>9.25</v>
      </c>
      <c r="K20" s="11">
        <v>8.51</v>
      </c>
      <c r="M20" s="11" t="s">
        <v>19</v>
      </c>
      <c r="N20" s="1">
        <f>Q6</f>
        <v>28</v>
      </c>
      <c r="O20" s="1">
        <f>Q7</f>
        <v>28</v>
      </c>
      <c r="P20" s="1">
        <f>Q8</f>
        <v>28</v>
      </c>
      <c r="Q20" s="1">
        <f>Q9</f>
        <v>28</v>
      </c>
      <c r="R20" s="1">
        <f>Q10</f>
        <v>28</v>
      </c>
      <c r="S20" s="1">
        <f>Q11</f>
        <v>28</v>
      </c>
      <c r="T20" s="18">
        <f>Q12</f>
        <v>28</v>
      </c>
    </row>
    <row r="21" spans="1:20">
      <c r="A21" s="4">
        <v>16</v>
      </c>
      <c r="B21" s="3" t="s">
        <v>47</v>
      </c>
      <c r="C21" s="19" t="s">
        <v>75</v>
      </c>
      <c r="D21" s="24" t="s">
        <v>90</v>
      </c>
      <c r="E21" s="22">
        <v>8.4499999999999993</v>
      </c>
      <c r="F21" s="15">
        <v>9.1999999999999993</v>
      </c>
      <c r="G21" s="15">
        <v>9.77</v>
      </c>
      <c r="H21" s="15">
        <v>9.5399999999999991</v>
      </c>
      <c r="I21" s="15">
        <v>10</v>
      </c>
      <c r="J21" s="15">
        <v>9.5</v>
      </c>
      <c r="K21" s="11">
        <v>9.44</v>
      </c>
      <c r="M21" s="11" t="s">
        <v>20</v>
      </c>
      <c r="N21" s="1">
        <f>N6+O6</f>
        <v>26</v>
      </c>
      <c r="O21" s="1">
        <f>N7+O7</f>
        <v>28</v>
      </c>
      <c r="P21" s="1">
        <f>N8+O8</f>
        <v>28</v>
      </c>
      <c r="Q21" s="1">
        <f>N9+O9</f>
        <v>28</v>
      </c>
      <c r="R21" s="1">
        <f>N10+O10</f>
        <v>28</v>
      </c>
      <c r="S21" s="1">
        <f>N11+O11</f>
        <v>28</v>
      </c>
      <c r="T21" s="1">
        <f>N12+O12</f>
        <v>28</v>
      </c>
    </row>
    <row r="22" spans="1:20">
      <c r="A22" s="4">
        <v>17</v>
      </c>
      <c r="B22" s="3" t="s">
        <v>48</v>
      </c>
      <c r="C22" s="19" t="s">
        <v>76</v>
      </c>
      <c r="D22" s="24" t="s">
        <v>90</v>
      </c>
      <c r="E22" s="22">
        <v>8.18</v>
      </c>
      <c r="F22" s="15">
        <v>8.4</v>
      </c>
      <c r="G22" s="15">
        <v>9</v>
      </c>
      <c r="H22" s="15">
        <v>8.85</v>
      </c>
      <c r="I22" s="15">
        <v>9</v>
      </c>
      <c r="J22" s="15">
        <v>8.75</v>
      </c>
      <c r="K22" s="11">
        <v>8.7200000000000006</v>
      </c>
      <c r="M22" s="12" t="s">
        <v>21</v>
      </c>
      <c r="N22" s="8">
        <f>N21/N20*100</f>
        <v>92.857142857142861</v>
      </c>
      <c r="O22" s="8">
        <f>O21/O20*100</f>
        <v>100</v>
      </c>
      <c r="P22" s="8">
        <f t="shared" ref="P22:T22" si="1">P21/P20*100</f>
        <v>100</v>
      </c>
      <c r="Q22" s="8">
        <f t="shared" si="1"/>
        <v>100</v>
      </c>
      <c r="R22" s="8">
        <f t="shared" si="1"/>
        <v>100</v>
      </c>
      <c r="S22" s="8">
        <f t="shared" si="1"/>
        <v>100</v>
      </c>
      <c r="T22" s="8">
        <f t="shared" si="1"/>
        <v>100</v>
      </c>
    </row>
    <row r="23" spans="1:20">
      <c r="A23" s="4">
        <v>18</v>
      </c>
      <c r="B23" s="3" t="s">
        <v>49</v>
      </c>
      <c r="C23" s="19" t="s">
        <v>77</v>
      </c>
      <c r="D23" s="24" t="s">
        <v>90</v>
      </c>
      <c r="E23" s="22">
        <v>7.82</v>
      </c>
      <c r="F23" s="15">
        <v>9</v>
      </c>
      <c r="G23" s="15">
        <v>9.23</v>
      </c>
      <c r="H23" s="15">
        <v>9.31</v>
      </c>
      <c r="I23" s="15">
        <v>9</v>
      </c>
      <c r="J23" s="15">
        <v>9.5</v>
      </c>
      <c r="K23" s="11">
        <v>9</v>
      </c>
      <c r="M23" s="13" t="s">
        <v>22</v>
      </c>
      <c r="N23" s="13" t="str">
        <f>IF(N22&gt;=75, "3", IF(N22&gt;=60, "2", IF(N22&gt;=50, "1", "0")))</f>
        <v>3</v>
      </c>
      <c r="O23" s="13" t="str">
        <f t="shared" ref="O23:T23" si="2">IF(O22&gt;=75, "3", IF(O22&gt;=60, "2", IF(O22&gt;=50, "1", "0")))</f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  <c r="T23" s="13" t="str">
        <f t="shared" si="2"/>
        <v>3</v>
      </c>
    </row>
    <row r="24" spans="1:20">
      <c r="A24" s="4">
        <v>19</v>
      </c>
      <c r="B24" s="3" t="s">
        <v>50</v>
      </c>
      <c r="C24" s="19" t="s">
        <v>78</v>
      </c>
      <c r="D24" s="24" t="s">
        <v>90</v>
      </c>
      <c r="E24" s="22">
        <v>6.09</v>
      </c>
      <c r="F24" s="15">
        <v>7.7</v>
      </c>
      <c r="G24" s="15">
        <v>8.6199999999999992</v>
      </c>
      <c r="H24" s="15">
        <v>8.77</v>
      </c>
      <c r="I24" s="15">
        <v>8.25</v>
      </c>
      <c r="J24" s="15">
        <v>8.75</v>
      </c>
      <c r="K24" s="11">
        <v>8.08</v>
      </c>
    </row>
    <row r="25" spans="1:20" ht="18.75" customHeight="1">
      <c r="A25" s="4">
        <v>20</v>
      </c>
      <c r="B25" s="3" t="s">
        <v>51</v>
      </c>
      <c r="C25" s="19" t="s">
        <v>79</v>
      </c>
      <c r="D25" s="24" t="s">
        <v>90</v>
      </c>
      <c r="E25" s="22">
        <v>7.91</v>
      </c>
      <c r="F25" s="15">
        <v>8.9</v>
      </c>
      <c r="G25" s="15">
        <v>9.31</v>
      </c>
      <c r="H25" s="15">
        <v>9.08</v>
      </c>
      <c r="I25" s="15">
        <v>9</v>
      </c>
      <c r="J25" s="15">
        <v>9.25</v>
      </c>
      <c r="K25" s="11">
        <v>8.93</v>
      </c>
      <c r="M25" s="50" t="s">
        <v>217</v>
      </c>
      <c r="N25" s="50"/>
      <c r="O25" s="50"/>
      <c r="P25" s="50"/>
      <c r="Q25" s="50"/>
      <c r="R25" s="50"/>
      <c r="S25" s="50"/>
      <c r="T25" s="50"/>
    </row>
    <row r="26" spans="1:20" ht="18.75" customHeight="1">
      <c r="A26" s="4">
        <v>21</v>
      </c>
      <c r="B26" s="3" t="s">
        <v>52</v>
      </c>
      <c r="C26" s="19" t="s">
        <v>80</v>
      </c>
      <c r="D26" s="24" t="s">
        <v>90</v>
      </c>
      <c r="E26" s="22">
        <v>8.73</v>
      </c>
      <c r="F26" s="15">
        <v>9.1999999999999993</v>
      </c>
      <c r="G26" s="15">
        <v>9.5399999999999991</v>
      </c>
      <c r="H26" s="15">
        <v>9.08</v>
      </c>
      <c r="I26" s="15">
        <v>8.5</v>
      </c>
      <c r="J26" s="15">
        <v>8.5</v>
      </c>
      <c r="K26" s="11">
        <v>8.93</v>
      </c>
      <c r="M26" s="50"/>
      <c r="N26" s="50"/>
      <c r="O26" s="50"/>
      <c r="P26" s="50"/>
      <c r="Q26" s="50"/>
      <c r="R26" s="50"/>
      <c r="S26" s="50"/>
      <c r="T26" s="50"/>
    </row>
    <row r="27" spans="1:20">
      <c r="A27" s="4">
        <v>22</v>
      </c>
      <c r="B27" s="3" t="s">
        <v>53</v>
      </c>
      <c r="C27" s="19" t="s">
        <v>81</v>
      </c>
      <c r="D27" s="24" t="s">
        <v>90</v>
      </c>
      <c r="E27" s="22">
        <v>6.55</v>
      </c>
      <c r="F27" s="15">
        <v>8.5</v>
      </c>
      <c r="G27" s="15">
        <v>9.31</v>
      </c>
      <c r="H27" s="15">
        <v>9.5399999999999991</v>
      </c>
      <c r="I27" s="15">
        <v>9</v>
      </c>
      <c r="J27" s="15">
        <v>9</v>
      </c>
      <c r="K27" s="11">
        <v>8.6999999999999993</v>
      </c>
    </row>
    <row r="28" spans="1:20">
      <c r="A28" s="4">
        <v>23</v>
      </c>
      <c r="B28" s="3" t="s">
        <v>54</v>
      </c>
      <c r="C28" s="19" t="s">
        <v>82</v>
      </c>
      <c r="D28" s="24" t="s">
        <v>90</v>
      </c>
      <c r="E28" s="22">
        <v>6.64</v>
      </c>
      <c r="F28" s="15">
        <v>8.5</v>
      </c>
      <c r="G28" s="15">
        <v>8.4600000000000009</v>
      </c>
      <c r="H28" s="15">
        <v>8.77</v>
      </c>
      <c r="I28" s="15">
        <v>8.5</v>
      </c>
      <c r="J28" s="15">
        <v>8.75</v>
      </c>
      <c r="K28" s="11">
        <v>8.3000000000000007</v>
      </c>
    </row>
    <row r="29" spans="1:20">
      <c r="A29" s="4">
        <v>24</v>
      </c>
      <c r="B29" s="3" t="s">
        <v>55</v>
      </c>
      <c r="C29" s="19" t="s">
        <v>83</v>
      </c>
      <c r="D29" s="24" t="s">
        <v>90</v>
      </c>
      <c r="E29" s="22">
        <v>7.27</v>
      </c>
      <c r="F29" s="15">
        <v>8.9</v>
      </c>
      <c r="G29" s="15">
        <v>9.23</v>
      </c>
      <c r="H29" s="15">
        <v>9.31</v>
      </c>
      <c r="I29" s="15">
        <v>8.75</v>
      </c>
      <c r="J29" s="15">
        <v>9.25</v>
      </c>
      <c r="K29" s="11">
        <v>8.82</v>
      </c>
    </row>
    <row r="30" spans="1:20">
      <c r="A30" s="4">
        <v>25</v>
      </c>
      <c r="B30" s="3" t="s">
        <v>56</v>
      </c>
      <c r="C30" s="19" t="s">
        <v>84</v>
      </c>
      <c r="D30" s="24" t="s">
        <v>90</v>
      </c>
      <c r="E30" s="22">
        <v>8.73</v>
      </c>
      <c r="F30" s="15">
        <v>9.9</v>
      </c>
      <c r="G30" s="15">
        <v>9.77</v>
      </c>
      <c r="H30" s="15">
        <v>10</v>
      </c>
      <c r="I30" s="15">
        <v>10</v>
      </c>
      <c r="J30" s="15">
        <v>10</v>
      </c>
      <c r="K30" s="11">
        <v>9.75</v>
      </c>
    </row>
    <row r="31" spans="1:20">
      <c r="A31" s="4">
        <v>26</v>
      </c>
      <c r="B31" s="3" t="s">
        <v>57</v>
      </c>
      <c r="C31" s="19" t="s">
        <v>85</v>
      </c>
      <c r="D31" s="24" t="s">
        <v>90</v>
      </c>
      <c r="E31" s="22">
        <v>7.36</v>
      </c>
      <c r="F31" s="15">
        <v>8.9</v>
      </c>
      <c r="G31" s="15">
        <v>8.85</v>
      </c>
      <c r="H31" s="15">
        <v>9</v>
      </c>
      <c r="I31" s="15">
        <v>8.5</v>
      </c>
      <c r="J31" s="15">
        <v>9</v>
      </c>
      <c r="K31" s="11">
        <v>8.6199999999999992</v>
      </c>
    </row>
    <row r="32" spans="1:20">
      <c r="A32" s="4">
        <v>27</v>
      </c>
      <c r="B32" s="3" t="s">
        <v>58</v>
      </c>
      <c r="C32" s="19" t="s">
        <v>86</v>
      </c>
      <c r="D32" s="24" t="s">
        <v>90</v>
      </c>
      <c r="E32" s="22">
        <v>6.82</v>
      </c>
      <c r="F32" s="15">
        <v>7.7</v>
      </c>
      <c r="G32" s="15">
        <v>9.5399999999999991</v>
      </c>
      <c r="H32" s="15">
        <v>9.08</v>
      </c>
      <c r="I32" s="15">
        <v>8.75</v>
      </c>
      <c r="J32" s="15">
        <v>9</v>
      </c>
      <c r="K32" s="11">
        <v>8.5500000000000007</v>
      </c>
    </row>
    <row r="33" spans="1:11">
      <c r="A33" s="4">
        <v>28</v>
      </c>
      <c r="B33" s="3" t="s">
        <v>59</v>
      </c>
      <c r="C33" s="19" t="s">
        <v>87</v>
      </c>
      <c r="D33" s="24" t="s">
        <v>90</v>
      </c>
      <c r="E33" s="22">
        <v>7.91</v>
      </c>
      <c r="F33" s="15">
        <v>8.6999999999999993</v>
      </c>
      <c r="G33" s="15">
        <v>9</v>
      </c>
      <c r="H33" s="15">
        <v>9.08</v>
      </c>
      <c r="I33" s="15">
        <v>9.25</v>
      </c>
      <c r="J33" s="15">
        <v>9.5</v>
      </c>
      <c r="K33" s="11">
        <v>8.93</v>
      </c>
    </row>
    <row r="34" spans="1:11">
      <c r="A34" s="4"/>
      <c r="B34" s="14"/>
      <c r="C34" s="16"/>
      <c r="D34" s="16"/>
      <c r="E34" s="15"/>
      <c r="F34" s="15"/>
      <c r="G34" s="15"/>
      <c r="H34" s="15"/>
      <c r="I34" s="15"/>
      <c r="J34" s="15"/>
      <c r="K34" s="15"/>
    </row>
    <row r="35" spans="1:11">
      <c r="A35" s="4"/>
      <c r="B35" s="14"/>
      <c r="C35" s="16"/>
      <c r="D35" s="16"/>
      <c r="E35" s="15"/>
      <c r="F35" s="15"/>
      <c r="G35" s="15"/>
      <c r="H35" s="15"/>
      <c r="I35" s="15"/>
      <c r="J35" s="15"/>
      <c r="K35" s="15"/>
    </row>
    <row r="36" spans="1:11">
      <c r="A36" s="4"/>
      <c r="B36" s="14"/>
      <c r="C36" s="16"/>
      <c r="D36" s="16"/>
      <c r="E36" s="15"/>
      <c r="F36" s="15"/>
      <c r="G36" s="15"/>
      <c r="H36" s="15"/>
      <c r="I36" s="15"/>
      <c r="J36" s="15"/>
      <c r="K36" s="15"/>
    </row>
    <row r="37" spans="1:11">
      <c r="A37" s="4"/>
      <c r="B37" s="14"/>
      <c r="C37" s="17"/>
      <c r="D37" s="17"/>
      <c r="E37" s="15"/>
      <c r="F37" s="15"/>
      <c r="G37" s="15"/>
      <c r="H37" s="15"/>
      <c r="I37" s="15"/>
      <c r="J37" s="15"/>
      <c r="K37" s="15"/>
    </row>
    <row r="38" spans="1:11">
      <c r="A38" s="4"/>
      <c r="B38" s="14"/>
      <c r="C38" s="17"/>
      <c r="D38" s="17"/>
      <c r="E38" s="15"/>
      <c r="F38" s="15"/>
      <c r="G38" s="15"/>
      <c r="H38" s="15"/>
      <c r="I38" s="15"/>
      <c r="J38" s="15"/>
      <c r="K38" s="15"/>
    </row>
    <row r="39" spans="1:11">
      <c r="A39" s="4"/>
      <c r="B39" s="14"/>
      <c r="C39" s="16"/>
      <c r="D39" s="16"/>
      <c r="E39" s="15"/>
      <c r="F39" s="15"/>
      <c r="G39" s="15"/>
      <c r="H39" s="15"/>
      <c r="I39" s="15"/>
      <c r="J39" s="15"/>
      <c r="K39" s="15"/>
    </row>
    <row r="40" spans="1:11">
      <c r="A40" s="4"/>
      <c r="B40" s="14"/>
      <c r="C40" s="17"/>
      <c r="D40" s="17"/>
      <c r="E40" s="15"/>
      <c r="F40" s="15"/>
      <c r="G40" s="15"/>
      <c r="H40" s="15"/>
      <c r="I40" s="15"/>
      <c r="J40" s="15"/>
      <c r="K40" s="15"/>
    </row>
    <row r="41" spans="1:11">
      <c r="A41" s="4"/>
      <c r="B41" s="14"/>
      <c r="C41" s="16"/>
      <c r="D41" s="16"/>
      <c r="E41" s="15"/>
      <c r="F41" s="15"/>
      <c r="G41" s="15"/>
      <c r="H41" s="15"/>
      <c r="I41" s="15"/>
      <c r="J41" s="15"/>
      <c r="K41" s="15"/>
    </row>
    <row r="42" spans="1:11">
      <c r="A42" s="4"/>
      <c r="B42" s="14"/>
      <c r="C42" s="16"/>
      <c r="D42" s="16"/>
      <c r="E42" s="15"/>
      <c r="F42" s="15"/>
      <c r="G42" s="15"/>
      <c r="H42" s="15"/>
      <c r="I42" s="15"/>
      <c r="J42" s="15"/>
      <c r="K42" s="15"/>
    </row>
    <row r="43" spans="1:11">
      <c r="A43" s="4"/>
      <c r="B43" s="14"/>
      <c r="C43" s="16"/>
      <c r="D43" s="16"/>
      <c r="E43" s="15"/>
      <c r="F43" s="15"/>
      <c r="G43" s="15"/>
      <c r="H43" s="15"/>
      <c r="I43" s="15"/>
      <c r="J43" s="15"/>
      <c r="K43" s="15"/>
    </row>
    <row r="44" spans="1:11">
      <c r="A44" s="4"/>
      <c r="B44" s="14"/>
      <c r="C44" s="16"/>
      <c r="D44" s="16"/>
      <c r="E44" s="15"/>
      <c r="F44" s="15"/>
      <c r="G44" s="15"/>
      <c r="H44" s="15"/>
      <c r="I44" s="15"/>
      <c r="J44" s="15"/>
      <c r="K44" s="15"/>
    </row>
    <row r="45" spans="1:11">
      <c r="A45" s="4"/>
      <c r="B45" s="14"/>
      <c r="C45" s="16"/>
      <c r="D45" s="16"/>
      <c r="E45" s="15"/>
      <c r="F45" s="15"/>
      <c r="G45" s="15"/>
      <c r="H45" s="15"/>
      <c r="I45" s="15"/>
      <c r="J45" s="15"/>
      <c r="K45" s="15"/>
    </row>
    <row r="46" spans="1:11">
      <c r="A46" s="4"/>
      <c r="B46" s="14"/>
      <c r="C46" s="16"/>
      <c r="D46" s="16"/>
      <c r="E46" s="15"/>
      <c r="F46" s="15"/>
      <c r="G46" s="15"/>
      <c r="H46" s="15"/>
      <c r="I46" s="15"/>
      <c r="J46" s="15"/>
      <c r="K46" s="15"/>
    </row>
    <row r="47" spans="1:11">
      <c r="A47" s="4"/>
      <c r="B47" s="14"/>
      <c r="C47" s="16"/>
      <c r="D47" s="16"/>
      <c r="E47" s="15"/>
      <c r="F47" s="15"/>
      <c r="G47" s="15"/>
      <c r="H47" s="15"/>
      <c r="I47" s="15"/>
      <c r="J47" s="15"/>
      <c r="K47" s="15"/>
    </row>
    <row r="48" spans="1:11">
      <c r="A48" s="4"/>
      <c r="B48" s="14"/>
      <c r="C48" s="16"/>
      <c r="D48" s="16"/>
      <c r="E48" s="15"/>
      <c r="F48" s="15"/>
      <c r="G48" s="15"/>
      <c r="H48" s="15"/>
      <c r="I48" s="15"/>
      <c r="J48" s="15"/>
      <c r="K48" s="15"/>
    </row>
    <row r="49" spans="1:11">
      <c r="A49" s="4"/>
      <c r="B49" s="14"/>
      <c r="C49" s="16"/>
      <c r="D49" s="16"/>
      <c r="E49" s="15"/>
      <c r="F49" s="15"/>
      <c r="G49" s="15"/>
      <c r="H49" s="15"/>
      <c r="I49" s="15"/>
      <c r="J49" s="15"/>
      <c r="K49" s="15"/>
    </row>
    <row r="50" spans="1:11">
      <c r="A50" s="4"/>
      <c r="B50" s="14"/>
      <c r="C50" s="16"/>
      <c r="D50" s="16"/>
      <c r="E50" s="15"/>
      <c r="F50" s="15"/>
      <c r="G50" s="15"/>
      <c r="H50" s="15"/>
      <c r="I50" s="15"/>
      <c r="J50" s="15"/>
      <c r="K50" s="15"/>
    </row>
    <row r="51" spans="1:11">
      <c r="A51" s="4"/>
      <c r="B51" s="14"/>
      <c r="C51" s="16"/>
      <c r="D51" s="16"/>
      <c r="E51" s="15"/>
      <c r="F51" s="15"/>
      <c r="G51" s="15"/>
      <c r="H51" s="15"/>
      <c r="I51" s="15"/>
      <c r="J51" s="15"/>
      <c r="K51" s="15"/>
    </row>
    <row r="52" spans="1:11">
      <c r="A52" s="4"/>
      <c r="B52" s="14"/>
      <c r="C52" s="16"/>
      <c r="D52" s="16"/>
      <c r="E52" s="15"/>
      <c r="F52" s="15"/>
      <c r="G52" s="15"/>
      <c r="H52" s="15"/>
      <c r="I52" s="15"/>
      <c r="J52" s="15"/>
      <c r="K52" s="15"/>
    </row>
    <row r="53" spans="1:11">
      <c r="A53" s="4"/>
      <c r="B53" s="14"/>
      <c r="C53" s="17"/>
      <c r="D53" s="17"/>
      <c r="E53" s="15"/>
      <c r="F53" s="15"/>
      <c r="G53" s="15"/>
      <c r="H53" s="15"/>
      <c r="I53" s="15"/>
      <c r="J53" s="15"/>
      <c r="K53" s="15"/>
    </row>
    <row r="54" spans="1:11">
      <c r="A54" s="4"/>
      <c r="B54" s="14"/>
      <c r="C54" s="16"/>
      <c r="D54" s="20"/>
      <c r="E54" s="3"/>
      <c r="F54" s="3"/>
      <c r="G54" s="15"/>
      <c r="H54" s="15"/>
      <c r="I54" s="15"/>
      <c r="J54" s="15"/>
      <c r="K54" s="15"/>
    </row>
    <row r="55" spans="1:11">
      <c r="A55" s="4"/>
      <c r="B55" s="14"/>
      <c r="C55" s="16"/>
      <c r="D55" s="20"/>
      <c r="E55" s="3"/>
      <c r="F55" s="3"/>
      <c r="G55" s="15"/>
      <c r="H55" s="15"/>
      <c r="I55" s="15"/>
      <c r="J55" s="15"/>
      <c r="K55" s="15"/>
    </row>
    <row r="56" spans="1:11">
      <c r="A56" s="4"/>
      <c r="B56" s="14"/>
      <c r="C56" s="16"/>
      <c r="D56" s="20"/>
      <c r="E56" s="3"/>
      <c r="F56" s="3"/>
      <c r="G56" s="15"/>
      <c r="H56" s="15"/>
      <c r="I56" s="15"/>
      <c r="J56" s="15"/>
      <c r="K56" s="15"/>
    </row>
    <row r="57" spans="1:11">
      <c r="A57" s="4"/>
      <c r="B57" s="14"/>
      <c r="C57" s="16"/>
      <c r="D57" s="20"/>
      <c r="E57" s="3"/>
      <c r="F57" s="3"/>
      <c r="G57" s="15"/>
      <c r="H57" s="15"/>
      <c r="I57" s="15"/>
      <c r="J57" s="15"/>
      <c r="K57" s="15"/>
    </row>
    <row r="58" spans="1:11">
      <c r="A58" s="4"/>
      <c r="B58" s="14"/>
      <c r="C58" s="16"/>
      <c r="D58" s="20"/>
      <c r="E58" s="3"/>
      <c r="F58" s="3"/>
      <c r="G58" s="15"/>
      <c r="H58" s="15"/>
      <c r="I58" s="15"/>
      <c r="J58" s="15"/>
      <c r="K58" s="15"/>
    </row>
    <row r="59" spans="1:11">
      <c r="A59" s="4"/>
      <c r="B59" s="5"/>
      <c r="C59" s="3"/>
      <c r="D59" s="3"/>
      <c r="E59" s="3"/>
      <c r="F59" s="3"/>
      <c r="G59" s="3"/>
      <c r="H59" s="3"/>
      <c r="I59" s="3"/>
      <c r="J59" s="3"/>
      <c r="K59" s="3"/>
    </row>
    <row r="60" spans="1:11">
      <c r="A60" s="4"/>
      <c r="B60" s="5"/>
      <c r="C60" s="3"/>
      <c r="D60" s="3"/>
      <c r="E60" s="3"/>
      <c r="F60" s="3"/>
      <c r="G60" s="3"/>
      <c r="H60" s="3"/>
      <c r="I60" s="3"/>
      <c r="J60" s="3"/>
      <c r="K60" s="3"/>
    </row>
    <row r="61" spans="1:11">
      <c r="A61" s="4"/>
      <c r="B61" s="5"/>
      <c r="C61" s="3"/>
      <c r="D61" s="3"/>
      <c r="E61" s="3"/>
      <c r="F61" s="3"/>
      <c r="G61" s="3"/>
      <c r="H61" s="3"/>
      <c r="I61" s="3"/>
      <c r="J61" s="3"/>
      <c r="K61" s="3"/>
    </row>
    <row r="62" spans="1:11">
      <c r="A62" s="4"/>
      <c r="B62" s="5"/>
      <c r="C62" s="3"/>
      <c r="D62" s="3"/>
      <c r="E62" s="3"/>
      <c r="F62" s="3"/>
      <c r="G62" s="3"/>
      <c r="H62" s="3"/>
      <c r="I62" s="3"/>
      <c r="J62" s="3"/>
      <c r="K62" s="3"/>
    </row>
    <row r="63" spans="1:11">
      <c r="A63" s="4"/>
      <c r="B63" s="5"/>
      <c r="C63" s="3"/>
      <c r="D63" s="3"/>
      <c r="E63" s="3"/>
      <c r="F63" s="3"/>
      <c r="G63" s="3"/>
      <c r="H63" s="3"/>
      <c r="I63" s="3"/>
      <c r="J63" s="3"/>
      <c r="K63" s="3"/>
    </row>
    <row r="64" spans="1:11">
      <c r="A64" s="4"/>
      <c r="B64" s="5"/>
      <c r="C64" s="3"/>
      <c r="D64" s="3"/>
      <c r="E64" s="3"/>
      <c r="F64" s="3"/>
      <c r="G64" s="3"/>
      <c r="H64" s="3"/>
      <c r="I64" s="3"/>
      <c r="J64" s="3"/>
      <c r="K64" s="3"/>
    </row>
    <row r="65" spans="1:11">
      <c r="A65" s="4"/>
      <c r="B65" s="5"/>
      <c r="C65" s="3"/>
      <c r="D65" s="3"/>
      <c r="E65" s="3"/>
      <c r="F65" s="3"/>
      <c r="G65" s="3"/>
      <c r="H65" s="3"/>
      <c r="I65" s="3"/>
      <c r="J65" s="3"/>
      <c r="K65" s="3"/>
    </row>
    <row r="66" spans="1:11">
      <c r="A66" s="4"/>
      <c r="B66" s="5"/>
      <c r="C66" s="3"/>
      <c r="D66" s="3"/>
      <c r="E66" s="3"/>
      <c r="F66" s="3"/>
      <c r="G66" s="3"/>
      <c r="H66" s="3"/>
      <c r="I66" s="3"/>
      <c r="J66" s="3"/>
      <c r="K66" s="3"/>
    </row>
    <row r="67" spans="1:11">
      <c r="A67" s="4"/>
      <c r="B67" s="5"/>
      <c r="C67" s="3"/>
      <c r="D67" s="3"/>
      <c r="E67" s="3"/>
      <c r="F67" s="3"/>
      <c r="G67" s="3"/>
      <c r="H67" s="3"/>
      <c r="I67" s="3"/>
      <c r="J67" s="3"/>
      <c r="K67" s="3"/>
    </row>
    <row r="68" spans="1:11">
      <c r="A68" s="4"/>
      <c r="B68" s="5"/>
      <c r="C68" s="3"/>
      <c r="D68" s="3"/>
      <c r="E68" s="3"/>
      <c r="F68" s="3"/>
      <c r="G68" s="3"/>
      <c r="H68" s="3"/>
      <c r="I68" s="3"/>
      <c r="J68" s="3"/>
      <c r="K68" s="3"/>
    </row>
    <row r="69" spans="1:11">
      <c r="A69" s="4"/>
      <c r="B69" s="5"/>
      <c r="C69" s="3"/>
      <c r="D69" s="3"/>
      <c r="E69" s="3"/>
      <c r="F69" s="3"/>
      <c r="G69" s="3"/>
      <c r="H69" s="3"/>
      <c r="I69" s="3"/>
      <c r="J69" s="3"/>
      <c r="K69" s="3"/>
    </row>
    <row r="70" spans="1:11">
      <c r="A70" s="4"/>
      <c r="B70" s="5"/>
      <c r="C70" s="3"/>
      <c r="D70" s="3"/>
      <c r="E70" s="3"/>
      <c r="F70" s="3"/>
      <c r="G70" s="3"/>
      <c r="H70" s="3"/>
      <c r="I70" s="3"/>
      <c r="J70" s="3"/>
      <c r="K70" s="3"/>
    </row>
    <row r="71" spans="1:11">
      <c r="A71" s="4"/>
      <c r="B71" s="5"/>
      <c r="C71" s="3"/>
      <c r="D71" s="3"/>
      <c r="E71" s="3"/>
      <c r="F71" s="3"/>
      <c r="G71" s="3"/>
      <c r="H71" s="3"/>
      <c r="I71" s="3"/>
      <c r="J71" s="3"/>
      <c r="K71" s="3"/>
    </row>
    <row r="72" spans="1:11">
      <c r="A72" s="4"/>
      <c r="B72" s="5"/>
      <c r="C72" s="3"/>
      <c r="D72" s="3"/>
      <c r="E72" s="3"/>
      <c r="F72" s="3"/>
      <c r="G72" s="3"/>
      <c r="H72" s="3"/>
      <c r="I72" s="3"/>
      <c r="J72" s="3"/>
      <c r="K72" s="3"/>
    </row>
    <row r="73" spans="1:11">
      <c r="A73" s="4"/>
      <c r="B73" s="5"/>
      <c r="C73" s="3"/>
      <c r="D73" s="3"/>
      <c r="E73" s="3"/>
      <c r="F73" s="3"/>
      <c r="G73" s="3"/>
      <c r="H73" s="3"/>
      <c r="I73" s="3"/>
      <c r="J73" s="3"/>
      <c r="K73" s="3"/>
    </row>
    <row r="74" spans="1:11">
      <c r="A74" s="4"/>
      <c r="B74" s="5"/>
      <c r="C74" s="3"/>
      <c r="D74" s="3"/>
      <c r="E74" s="3"/>
      <c r="F74" s="3"/>
      <c r="G74" s="3"/>
      <c r="H74" s="3"/>
      <c r="I74" s="3"/>
      <c r="J74" s="3"/>
      <c r="K74" s="3"/>
    </row>
    <row r="75" spans="1:11">
      <c r="A75" s="4"/>
      <c r="B75" s="5"/>
      <c r="C75" s="3"/>
      <c r="D75" s="3"/>
      <c r="E75" s="3"/>
      <c r="F75" s="3"/>
      <c r="G75" s="3"/>
      <c r="H75" s="3"/>
      <c r="I75" s="3"/>
      <c r="J75" s="3"/>
      <c r="K75" s="3"/>
    </row>
    <row r="76" spans="1:11">
      <c r="A76" s="4"/>
      <c r="B76" s="5"/>
      <c r="C76" s="3"/>
      <c r="D76" s="3"/>
      <c r="E76" s="3"/>
      <c r="F76" s="3"/>
      <c r="G76" s="3"/>
      <c r="H76" s="3"/>
      <c r="I76" s="3"/>
      <c r="J76" s="3"/>
      <c r="K76" s="3"/>
    </row>
    <row r="77" spans="1:11">
      <c r="A77" s="4"/>
      <c r="B77" s="5"/>
      <c r="C77" s="3"/>
      <c r="D77" s="3"/>
      <c r="E77" s="3"/>
      <c r="F77" s="3"/>
      <c r="G77" s="3"/>
      <c r="H77" s="3"/>
      <c r="I77" s="3"/>
      <c r="J77" s="3"/>
      <c r="K77" s="3"/>
    </row>
    <row r="78" spans="1:11">
      <c r="A78" s="4"/>
      <c r="B78" s="5"/>
      <c r="C78" s="3"/>
      <c r="D78" s="3"/>
      <c r="E78" s="3"/>
      <c r="F78" s="3"/>
      <c r="G78" s="3"/>
      <c r="H78" s="3"/>
      <c r="I78" s="3"/>
      <c r="J78" s="3"/>
      <c r="K78" s="3"/>
    </row>
    <row r="79" spans="1:11">
      <c r="A79" s="4"/>
      <c r="B79" s="5"/>
      <c r="C79" s="3"/>
      <c r="D79" s="3"/>
      <c r="E79" s="3"/>
      <c r="F79" s="3"/>
      <c r="G79" s="3"/>
      <c r="H79" s="3"/>
      <c r="I79" s="3"/>
      <c r="J79" s="3"/>
      <c r="K79" s="3"/>
    </row>
    <row r="80" spans="1:11">
      <c r="A80" s="4"/>
      <c r="B80" s="5"/>
      <c r="C80" s="3"/>
      <c r="D80" s="3"/>
      <c r="E80" s="3"/>
      <c r="F80" s="3"/>
      <c r="G80" s="3"/>
      <c r="H80" s="3"/>
      <c r="I80" s="3"/>
      <c r="J80" s="3"/>
      <c r="K80" s="3"/>
    </row>
    <row r="81" spans="1:11">
      <c r="A81" s="4"/>
      <c r="B81" s="5"/>
      <c r="C81" s="3"/>
      <c r="D81" s="3"/>
      <c r="E81" s="3"/>
      <c r="F81" s="3"/>
      <c r="G81" s="3"/>
      <c r="H81" s="3"/>
      <c r="I81" s="3"/>
      <c r="J81" s="3"/>
      <c r="K81" s="3"/>
    </row>
    <row r="82" spans="1:11">
      <c r="A82" s="4"/>
      <c r="B82" s="5"/>
      <c r="C82" s="3"/>
      <c r="D82" s="3"/>
      <c r="E82" s="3"/>
      <c r="F82" s="3"/>
      <c r="G82" s="3"/>
      <c r="H82" s="3"/>
      <c r="I82" s="3"/>
      <c r="J82" s="3"/>
      <c r="K82" s="3"/>
    </row>
    <row r="83" spans="1:11">
      <c r="A83" s="4"/>
      <c r="B83" s="5"/>
      <c r="C83" s="3"/>
      <c r="D83" s="3"/>
      <c r="E83" s="3"/>
      <c r="F83" s="3"/>
      <c r="G83" s="3"/>
      <c r="H83" s="3"/>
      <c r="I83" s="3"/>
      <c r="J83" s="3"/>
      <c r="K83" s="3"/>
    </row>
    <row r="84" spans="1:11">
      <c r="A84" s="4"/>
      <c r="B84" s="5"/>
      <c r="C84" s="3"/>
      <c r="D84" s="3"/>
      <c r="E84" s="3"/>
      <c r="F84" s="3"/>
      <c r="G84" s="3"/>
      <c r="H84" s="3"/>
      <c r="I84" s="3"/>
      <c r="J84" s="3"/>
      <c r="K84" s="3"/>
    </row>
    <row r="85" spans="1:11">
      <c r="A85" s="4"/>
      <c r="B85" s="5"/>
      <c r="C85" s="3"/>
      <c r="D85" s="3"/>
      <c r="E85" s="3"/>
      <c r="F85" s="3"/>
      <c r="G85" s="3"/>
      <c r="H85" s="3"/>
      <c r="I85" s="3"/>
      <c r="J85" s="3"/>
      <c r="K85" s="3"/>
    </row>
    <row r="86" spans="1:11">
      <c r="A86" s="4"/>
      <c r="B86" s="5"/>
      <c r="C86" s="3"/>
      <c r="D86" s="3"/>
      <c r="E86" s="3"/>
      <c r="F86" s="3"/>
      <c r="G86" s="3"/>
      <c r="H86" s="3"/>
      <c r="I86" s="3"/>
      <c r="J86" s="3"/>
      <c r="K86" s="3"/>
    </row>
    <row r="87" spans="1:11">
      <c r="A87" s="4"/>
      <c r="B87" s="5"/>
      <c r="C87" s="3"/>
      <c r="D87" s="3"/>
      <c r="E87" s="3"/>
      <c r="F87" s="3"/>
      <c r="G87" s="3"/>
      <c r="H87" s="3"/>
      <c r="I87" s="3"/>
      <c r="J87" s="3"/>
      <c r="K87" s="3"/>
    </row>
    <row r="88" spans="1:11">
      <c r="A88" s="4"/>
      <c r="B88" s="5"/>
      <c r="C88" s="3"/>
      <c r="D88" s="3"/>
      <c r="E88" s="3"/>
      <c r="F88" s="3"/>
      <c r="G88" s="3"/>
      <c r="H88" s="3"/>
      <c r="I88" s="3"/>
      <c r="J88" s="3"/>
      <c r="K88" s="3"/>
    </row>
    <row r="89" spans="1:11">
      <c r="A89" s="4"/>
      <c r="B89" s="5"/>
      <c r="C89" s="3"/>
      <c r="D89" s="3"/>
      <c r="E89" s="3"/>
      <c r="F89" s="3"/>
      <c r="G89" s="3"/>
      <c r="H89" s="3"/>
      <c r="I89" s="3"/>
      <c r="J89" s="3"/>
      <c r="K89" s="3"/>
    </row>
    <row r="90" spans="1:11">
      <c r="A90" s="4"/>
      <c r="B90" s="5"/>
      <c r="C90" s="3"/>
      <c r="D90" s="3"/>
      <c r="E90" s="3"/>
      <c r="F90" s="3"/>
      <c r="G90" s="3"/>
      <c r="H90" s="3"/>
      <c r="I90" s="3"/>
      <c r="J90" s="3"/>
      <c r="K90" s="3"/>
    </row>
    <row r="91" spans="1:11">
      <c r="A91" s="4"/>
      <c r="B91" s="5"/>
      <c r="C91" s="3"/>
      <c r="D91" s="3"/>
      <c r="E91" s="3"/>
      <c r="F91" s="3"/>
      <c r="G91" s="3"/>
      <c r="H91" s="3"/>
      <c r="I91" s="3"/>
      <c r="J91" s="3"/>
      <c r="K91" s="3"/>
    </row>
    <row r="92" spans="1:11">
      <c r="A92" s="4"/>
      <c r="B92" s="5"/>
      <c r="C92" s="3"/>
      <c r="D92" s="3"/>
      <c r="E92" s="3"/>
      <c r="F92" s="3"/>
      <c r="G92" s="3"/>
      <c r="H92" s="3"/>
      <c r="I92" s="3"/>
      <c r="J92" s="3"/>
      <c r="K92" s="3"/>
    </row>
    <row r="93" spans="1:11">
      <c r="A93" s="4"/>
      <c r="B93" s="5"/>
      <c r="C93" s="3"/>
      <c r="D93" s="3"/>
      <c r="E93" s="3"/>
      <c r="F93" s="3"/>
      <c r="G93" s="3"/>
      <c r="H93" s="3"/>
      <c r="I93" s="3"/>
      <c r="J93" s="3"/>
      <c r="K93" s="3"/>
    </row>
    <row r="94" spans="1:11">
      <c r="A94" s="4"/>
      <c r="B94" s="5"/>
      <c r="C94" s="3"/>
      <c r="D94" s="3"/>
      <c r="E94" s="3"/>
      <c r="F94" s="3"/>
      <c r="G94" s="3"/>
      <c r="H94" s="3"/>
      <c r="I94" s="3"/>
      <c r="J94" s="3"/>
      <c r="K94" s="3"/>
    </row>
    <row r="95" spans="1:11">
      <c r="A95" s="4"/>
      <c r="B95" s="5"/>
      <c r="C95" s="3"/>
      <c r="D95" s="3"/>
      <c r="E95" s="3"/>
      <c r="F95" s="3"/>
      <c r="G95" s="3"/>
      <c r="H95" s="3"/>
      <c r="I95" s="3"/>
      <c r="J95" s="3"/>
      <c r="K95" s="3"/>
    </row>
    <row r="96" spans="1:11">
      <c r="A96" s="4"/>
      <c r="B96" s="5"/>
      <c r="C96" s="3"/>
      <c r="D96" s="3"/>
      <c r="E96" s="3"/>
      <c r="F96" s="3"/>
      <c r="G96" s="3"/>
      <c r="H96" s="3"/>
      <c r="I96" s="3"/>
      <c r="J96" s="3"/>
      <c r="K96" s="3"/>
    </row>
    <row r="97" spans="1:11">
      <c r="A97" s="4"/>
      <c r="B97" s="5"/>
      <c r="C97" s="3"/>
      <c r="D97" s="3"/>
      <c r="E97" s="3"/>
      <c r="F97" s="3"/>
      <c r="G97" s="3"/>
      <c r="H97" s="3"/>
      <c r="I97" s="3"/>
      <c r="J97" s="3"/>
      <c r="K97" s="3"/>
    </row>
    <row r="98" spans="1:11">
      <c r="A98" s="4"/>
      <c r="B98" s="5"/>
      <c r="C98" s="3"/>
      <c r="D98" s="3"/>
      <c r="E98" s="3"/>
      <c r="F98" s="3"/>
      <c r="G98" s="3"/>
      <c r="H98" s="3"/>
      <c r="I98" s="3"/>
      <c r="J98" s="3"/>
      <c r="K98" s="3"/>
    </row>
    <row r="99" spans="1:11">
      <c r="A99" s="4"/>
      <c r="B99" s="5"/>
      <c r="C99" s="3"/>
      <c r="D99" s="3"/>
      <c r="E99" s="3"/>
      <c r="F99" s="3"/>
      <c r="G99" s="3"/>
      <c r="H99" s="3"/>
      <c r="I99" s="3"/>
      <c r="J99" s="3"/>
      <c r="K99" s="3"/>
    </row>
    <row r="100" spans="1:11">
      <c r="A100" s="4"/>
      <c r="B100" s="5"/>
      <c r="C100" s="3"/>
      <c r="D100" s="3"/>
      <c r="E100" s="3"/>
      <c r="F100" s="3"/>
      <c r="G100" s="3"/>
      <c r="H100" s="3"/>
      <c r="I100" s="3"/>
      <c r="J100" s="3"/>
      <c r="K100" s="3"/>
    </row>
    <row r="101" spans="1:11">
      <c r="A101" s="4"/>
      <c r="B101" s="5"/>
      <c r="C101" s="3"/>
      <c r="D101" s="3"/>
      <c r="E101" s="3"/>
      <c r="F101" s="3"/>
      <c r="G101" s="3"/>
      <c r="H101" s="3"/>
      <c r="I101" s="3"/>
      <c r="J101" s="3"/>
      <c r="K101" s="3"/>
    </row>
    <row r="102" spans="1:11">
      <c r="A102" s="4"/>
      <c r="B102" s="5"/>
      <c r="C102" s="3"/>
      <c r="D102" s="3"/>
      <c r="E102" s="3"/>
      <c r="F102" s="3"/>
      <c r="G102" s="3"/>
      <c r="H102" s="3"/>
      <c r="I102" s="3"/>
      <c r="J102" s="3"/>
      <c r="K102" s="3"/>
    </row>
    <row r="103" spans="1:11">
      <c r="A103" s="4"/>
      <c r="B103" s="5"/>
      <c r="C103" s="3"/>
      <c r="D103" s="3"/>
      <c r="E103" s="3"/>
      <c r="F103" s="3"/>
      <c r="G103" s="3"/>
      <c r="H103" s="3"/>
      <c r="I103" s="3"/>
      <c r="J103" s="3"/>
      <c r="K103" s="3"/>
    </row>
    <row r="104" spans="1:11">
      <c r="A104" s="4"/>
      <c r="B104" s="5"/>
      <c r="C104" s="3"/>
      <c r="D104" s="3"/>
      <c r="E104" s="3"/>
      <c r="F104" s="3"/>
      <c r="G104" s="3"/>
      <c r="H104" s="3"/>
      <c r="I104" s="3"/>
      <c r="J104" s="3"/>
      <c r="K104" s="3"/>
    </row>
    <row r="105" spans="1:11">
      <c r="A105" s="4"/>
      <c r="B105" s="5"/>
      <c r="C105" s="3"/>
      <c r="D105" s="3"/>
      <c r="E105" s="3"/>
      <c r="F105" s="3"/>
      <c r="G105" s="3"/>
      <c r="H105" s="3"/>
      <c r="I105" s="3"/>
      <c r="J105" s="3"/>
      <c r="K105" s="3"/>
    </row>
  </sheetData>
  <mergeCells count="8">
    <mergeCell ref="M25:T26"/>
    <mergeCell ref="N17:S17"/>
    <mergeCell ref="A1:P1"/>
    <mergeCell ref="A2:P2"/>
    <mergeCell ref="A3:P3"/>
    <mergeCell ref="A4:E4"/>
    <mergeCell ref="F4:K4"/>
    <mergeCell ref="N4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05"/>
  <sheetViews>
    <sheetView tabSelected="1" workbookViewId="0">
      <selection activeCell="S21" sqref="S21"/>
    </sheetView>
  </sheetViews>
  <sheetFormatPr defaultRowHeight="15"/>
  <cols>
    <col min="2" max="2" width="25.7109375" bestFit="1" customWidth="1"/>
    <col min="3" max="4" width="9.140625" style="39"/>
    <col min="13" max="13" width="39" customWidth="1"/>
    <col min="14" max="14" width="15.7109375" customWidth="1"/>
    <col min="15" max="15" width="16.140625" customWidth="1"/>
    <col min="16" max="16" width="16" customWidth="1"/>
    <col min="17" max="17" width="13.42578125" customWidth="1"/>
    <col min="18" max="18" width="12.7109375" customWidth="1"/>
    <col min="19" max="19" width="12.140625" customWidth="1"/>
    <col min="20" max="20" width="11.28515625" customWidth="1"/>
  </cols>
  <sheetData>
    <row r="1" spans="1:17" ht="20.4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7" ht="20.45" customHeight="1">
      <c r="A2" s="52" t="s">
        <v>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ht="22.9" customHeight="1">
      <c r="A3" s="51" t="s">
        <v>223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7">
      <c r="A4" s="53" t="s">
        <v>219</v>
      </c>
      <c r="B4" s="53"/>
      <c r="C4" s="53"/>
      <c r="D4" s="53"/>
      <c r="E4" s="53"/>
      <c r="F4" s="53" t="s">
        <v>29</v>
      </c>
      <c r="G4" s="53"/>
      <c r="H4" s="53"/>
      <c r="I4" s="53"/>
      <c r="J4" s="53"/>
      <c r="K4" s="53"/>
      <c r="M4" s="1"/>
      <c r="N4" s="53" t="s">
        <v>10</v>
      </c>
      <c r="O4" s="53"/>
      <c r="P4" s="53"/>
    </row>
    <row r="5" spans="1:17" ht="45">
      <c r="A5" s="1" t="s">
        <v>1</v>
      </c>
      <c r="B5" s="1" t="s">
        <v>2</v>
      </c>
      <c r="C5" s="2" t="s">
        <v>88</v>
      </c>
      <c r="D5" s="2" t="s">
        <v>214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M5" s="1" t="s">
        <v>14</v>
      </c>
      <c r="N5" s="2" t="s">
        <v>11</v>
      </c>
      <c r="O5" s="2" t="s">
        <v>12</v>
      </c>
      <c r="P5" s="2" t="s">
        <v>13</v>
      </c>
      <c r="Q5" s="2" t="s">
        <v>30</v>
      </c>
    </row>
    <row r="6" spans="1:17" ht="15.75">
      <c r="A6" s="26">
        <v>1</v>
      </c>
      <c r="B6" s="38" t="s">
        <v>181</v>
      </c>
      <c r="C6" s="31">
        <v>10159</v>
      </c>
      <c r="D6" s="31" t="s">
        <v>182</v>
      </c>
      <c r="E6" s="36">
        <v>9.4499999999999993</v>
      </c>
      <c r="F6" s="15">
        <v>9.8000000000000007</v>
      </c>
      <c r="G6" s="15">
        <v>8.31</v>
      </c>
      <c r="H6" s="15">
        <v>8.92</v>
      </c>
      <c r="I6" s="15">
        <v>7.75</v>
      </c>
      <c r="J6" s="15">
        <v>7.25</v>
      </c>
      <c r="K6" s="15">
        <v>8.5399999999999991</v>
      </c>
      <c r="M6" s="6">
        <v>1</v>
      </c>
      <c r="N6" s="4">
        <f>COUNTIFS($E$6:$E$105, "&lt;10.01", $E$6:$E$105, "&gt;7.99")</f>
        <v>31</v>
      </c>
      <c r="O6" s="9">
        <f>COUNTIFS($E$6:$E$105, "&lt;8.0", $E$6:$E$105, "&gt;5.99")</f>
        <v>1</v>
      </c>
      <c r="P6" s="4">
        <f>COUNTIF($E$6:$E$105, "&lt;6")</f>
        <v>0</v>
      </c>
      <c r="Q6" s="1">
        <f>N6+O6+P6</f>
        <v>32</v>
      </c>
    </row>
    <row r="7" spans="1:17" ht="15.75">
      <c r="A7" s="4">
        <v>2</v>
      </c>
      <c r="B7" s="32" t="s">
        <v>183</v>
      </c>
      <c r="C7" s="30">
        <v>10183</v>
      </c>
      <c r="D7" s="30" t="s">
        <v>182</v>
      </c>
      <c r="E7" s="37">
        <v>9.73</v>
      </c>
      <c r="F7" s="22">
        <v>9.6999999999999993</v>
      </c>
      <c r="G7" s="15">
        <v>9.23</v>
      </c>
      <c r="H7" s="15">
        <v>9</v>
      </c>
      <c r="I7" s="15">
        <v>7.5</v>
      </c>
      <c r="J7" s="15">
        <v>7.75</v>
      </c>
      <c r="K7" s="15">
        <v>8.7899999999999991</v>
      </c>
      <c r="M7" s="7">
        <v>2</v>
      </c>
      <c r="N7" s="9">
        <f>COUNTIFS($F$6:$F$105, "&lt;10.01", $F$6:$F$105, "&gt;7.99")</f>
        <v>32</v>
      </c>
      <c r="O7" s="4">
        <f>COUNTIFS($F$6:$F$105, "&lt;8.0", $F$6:$F$105, "&gt;5.99")</f>
        <v>0</v>
      </c>
      <c r="P7" s="4">
        <f>COUNTIF($F$6:$F$105, "&lt;6")</f>
        <v>0</v>
      </c>
      <c r="Q7" s="1">
        <f t="shared" ref="Q7:Q12" si="0">N7+O7+P7</f>
        <v>32</v>
      </c>
    </row>
    <row r="8" spans="1:17" ht="15.75">
      <c r="A8" s="26">
        <v>3</v>
      </c>
      <c r="B8" s="32" t="s">
        <v>184</v>
      </c>
      <c r="C8" s="30">
        <v>10207</v>
      </c>
      <c r="D8" s="31" t="s">
        <v>182</v>
      </c>
      <c r="E8" s="37">
        <v>9.27</v>
      </c>
      <c r="F8" s="22">
        <v>9.1</v>
      </c>
      <c r="G8" s="15">
        <v>8.6199999999999992</v>
      </c>
      <c r="H8" s="15">
        <v>8.3800000000000008</v>
      </c>
      <c r="I8" s="15">
        <v>7.25</v>
      </c>
      <c r="J8" s="15">
        <v>7.25</v>
      </c>
      <c r="K8" s="15">
        <v>8.2799999999999994</v>
      </c>
      <c r="M8" s="7">
        <v>3</v>
      </c>
      <c r="N8" s="4">
        <f>COUNTIFS($G$6:$G$105, "&lt;10.01", $G$6:$G$105, "&gt;7.99")</f>
        <v>31</v>
      </c>
      <c r="O8" s="4">
        <f>COUNTIFS($G$6:$G$105, "&lt;8.0", $G$6:$G$105, "&gt;5.99")</f>
        <v>1</v>
      </c>
      <c r="P8" s="4">
        <f>COUNTIF($G$6:$G$105, "&lt;6")</f>
        <v>0</v>
      </c>
      <c r="Q8" s="1">
        <f t="shared" si="0"/>
        <v>32</v>
      </c>
    </row>
    <row r="9" spans="1:17" ht="15.75">
      <c r="A9" s="4">
        <v>4</v>
      </c>
      <c r="B9" s="32" t="s">
        <v>185</v>
      </c>
      <c r="C9" s="30">
        <v>10208</v>
      </c>
      <c r="D9" s="31" t="s">
        <v>182</v>
      </c>
      <c r="E9" s="28">
        <v>8.4499999999999993</v>
      </c>
      <c r="F9" s="15">
        <v>8.8000000000000007</v>
      </c>
      <c r="G9" s="15">
        <v>8.08</v>
      </c>
      <c r="H9" s="15">
        <v>8.4600000000000009</v>
      </c>
      <c r="I9" s="15" t="s">
        <v>215</v>
      </c>
      <c r="J9" s="15" t="s">
        <v>215</v>
      </c>
      <c r="K9" s="15" t="s">
        <v>215</v>
      </c>
      <c r="M9" s="7">
        <v>4</v>
      </c>
      <c r="N9" s="4">
        <f>COUNTIFS($H$6:$H$105, "&lt;10.01", $H$6:$H$105, "&gt;7.99")</f>
        <v>32</v>
      </c>
      <c r="O9" s="4">
        <f>COUNTIFS($H$6:$H$105, "&lt;8.0", $H$6:$H$105, "&gt;5.99")</f>
        <v>0</v>
      </c>
      <c r="P9" s="4">
        <f>COUNTIF($H$6:$H$105, "&lt;6")</f>
        <v>0</v>
      </c>
      <c r="Q9" s="1">
        <f t="shared" si="0"/>
        <v>32</v>
      </c>
    </row>
    <row r="10" spans="1:17" ht="15.75">
      <c r="A10" s="4">
        <v>5</v>
      </c>
      <c r="B10" s="32" t="s">
        <v>186</v>
      </c>
      <c r="C10" s="30">
        <v>10224</v>
      </c>
      <c r="D10" s="31" t="s">
        <v>182</v>
      </c>
      <c r="E10" s="22">
        <v>9.4499999999999993</v>
      </c>
      <c r="F10" s="15">
        <v>9.4</v>
      </c>
      <c r="G10" s="15">
        <v>9.08</v>
      </c>
      <c r="H10" s="15">
        <v>9</v>
      </c>
      <c r="I10" s="15">
        <v>6.75</v>
      </c>
      <c r="J10" s="15">
        <v>7</v>
      </c>
      <c r="K10" s="15">
        <v>8.42</v>
      </c>
      <c r="M10" s="7">
        <v>5</v>
      </c>
      <c r="N10" s="4">
        <f>COUNTIFS($I$6:$I$105, "&lt;10.01", $I$6:$I$105, "&gt;7.99")</f>
        <v>7</v>
      </c>
      <c r="O10" s="4">
        <f>COUNTIFS($I$6:$I$105, "&lt;8.00", $I$6:$I$105, "&gt;5.99")</f>
        <v>24</v>
      </c>
      <c r="P10" s="4">
        <f>SUM(COUNTIFS($I$6:$I$105, {"&lt;6","GPW"}))</f>
        <v>1</v>
      </c>
      <c r="Q10" s="1">
        <f t="shared" si="0"/>
        <v>32</v>
      </c>
    </row>
    <row r="11" spans="1:17" ht="15.75">
      <c r="A11" s="27">
        <v>6</v>
      </c>
      <c r="B11" s="32" t="s">
        <v>187</v>
      </c>
      <c r="C11" s="30">
        <v>10230</v>
      </c>
      <c r="D11" s="31" t="s">
        <v>182</v>
      </c>
      <c r="E11" s="22">
        <v>9.73</v>
      </c>
      <c r="F11" s="15">
        <v>9.4</v>
      </c>
      <c r="G11" s="15">
        <v>8.6199999999999992</v>
      </c>
      <c r="H11" s="15">
        <v>8.5399999999999991</v>
      </c>
      <c r="I11" s="15">
        <v>6</v>
      </c>
      <c r="J11" s="15">
        <v>5.75</v>
      </c>
      <c r="K11" s="15">
        <v>7.96</v>
      </c>
      <c r="M11" s="7">
        <v>6</v>
      </c>
      <c r="N11" s="4">
        <f>COUNTIFS($J$6:$J$105, "&lt;10.01", $J$6:$J$105, "&gt;7.99")</f>
        <v>11</v>
      </c>
      <c r="O11" s="4">
        <f>COUNTIFS($J$6:$J$105, "&lt;8.00", $J$6:$J$105, "&gt;5.99")</f>
        <v>18</v>
      </c>
      <c r="P11" s="4">
        <f>SUM(COUNTIFS($J$6:$J$105, {"&lt;6","GPW"}))</f>
        <v>3</v>
      </c>
      <c r="Q11" s="1">
        <f t="shared" si="0"/>
        <v>32</v>
      </c>
    </row>
    <row r="12" spans="1:17" ht="15.75">
      <c r="A12" s="4">
        <v>7</v>
      </c>
      <c r="B12" s="32" t="s">
        <v>188</v>
      </c>
      <c r="C12" s="30">
        <v>10236</v>
      </c>
      <c r="D12" s="31" t="s">
        <v>182</v>
      </c>
      <c r="E12" s="22">
        <v>9.18</v>
      </c>
      <c r="F12" s="15">
        <v>8.9</v>
      </c>
      <c r="G12" s="15">
        <v>9.31</v>
      </c>
      <c r="H12" s="15">
        <v>9.08</v>
      </c>
      <c r="I12" s="15">
        <v>7.5</v>
      </c>
      <c r="J12" s="15">
        <v>7.75</v>
      </c>
      <c r="K12" s="15">
        <v>8.6199999999999992</v>
      </c>
      <c r="M12" s="8" t="s">
        <v>9</v>
      </c>
      <c r="N12" s="1">
        <f>COUNTIFS($K$6:$K$105, "&lt;10.01", $K$6:$K$105, "&gt;7.99")</f>
        <v>26</v>
      </c>
      <c r="O12" s="1">
        <f>COUNTIFS($K$6:$K$105, "&lt;8.0", $K$6:$K$105, "&gt;5.99")</f>
        <v>5</v>
      </c>
      <c r="P12" s="1">
        <f>SUM(COUNTIFS($K$6:$K$105, {"&lt;6","GPW"}))</f>
        <v>1</v>
      </c>
      <c r="Q12" s="1">
        <f t="shared" si="0"/>
        <v>32</v>
      </c>
    </row>
    <row r="13" spans="1:17" ht="15.75">
      <c r="A13" s="4">
        <v>8</v>
      </c>
      <c r="B13" s="32" t="s">
        <v>189</v>
      </c>
      <c r="C13" s="30">
        <v>10239</v>
      </c>
      <c r="D13" s="31" t="s">
        <v>182</v>
      </c>
      <c r="E13" s="22">
        <v>8.91</v>
      </c>
      <c r="F13" s="15">
        <v>9.1999999999999993</v>
      </c>
      <c r="G13" s="15">
        <v>9.31</v>
      </c>
      <c r="H13" s="15">
        <v>9.5399999999999991</v>
      </c>
      <c r="I13" s="15">
        <v>8.25</v>
      </c>
      <c r="J13" s="15">
        <v>8.5</v>
      </c>
      <c r="K13" s="15">
        <v>8.9600000000000009</v>
      </c>
    </row>
    <row r="14" spans="1:17" ht="15.75">
      <c r="A14" s="4">
        <v>9</v>
      </c>
      <c r="B14" s="32" t="s">
        <v>190</v>
      </c>
      <c r="C14" s="30">
        <v>10261</v>
      </c>
      <c r="D14" s="31" t="s">
        <v>182</v>
      </c>
      <c r="E14" s="22">
        <v>8.91</v>
      </c>
      <c r="F14" s="15">
        <v>8.1999999999999993</v>
      </c>
      <c r="G14" s="15">
        <v>8.6199999999999992</v>
      </c>
      <c r="H14" s="15">
        <v>8.23</v>
      </c>
      <c r="I14" s="15">
        <v>7.5</v>
      </c>
      <c r="J14" s="15">
        <v>6.75</v>
      </c>
      <c r="K14" s="15">
        <v>8.0299999999999994</v>
      </c>
    </row>
    <row r="15" spans="1:17" ht="15.75">
      <c r="A15" s="4">
        <v>10</v>
      </c>
      <c r="B15" s="32" t="s">
        <v>191</v>
      </c>
      <c r="C15" s="30">
        <v>10275</v>
      </c>
      <c r="D15" s="31" t="s">
        <v>182</v>
      </c>
      <c r="E15" s="22">
        <v>8.91</v>
      </c>
      <c r="F15" s="15">
        <v>9.1</v>
      </c>
      <c r="G15" s="15">
        <v>8.08</v>
      </c>
      <c r="H15" s="15">
        <v>9</v>
      </c>
      <c r="I15" s="15">
        <v>6.5</v>
      </c>
      <c r="J15" s="15">
        <v>6.75</v>
      </c>
      <c r="K15" s="15">
        <v>8.0299999999999994</v>
      </c>
    </row>
    <row r="16" spans="1:17" ht="15.75">
      <c r="A16" s="4">
        <v>11</v>
      </c>
      <c r="B16" s="32" t="s">
        <v>192</v>
      </c>
      <c r="C16" s="30">
        <v>10284</v>
      </c>
      <c r="D16" s="31" t="s">
        <v>182</v>
      </c>
      <c r="E16" s="22">
        <v>8.36</v>
      </c>
      <c r="F16" s="15">
        <v>8.9</v>
      </c>
      <c r="G16" s="15">
        <v>9</v>
      </c>
      <c r="H16" s="15">
        <v>8.85</v>
      </c>
      <c r="I16" s="15">
        <v>8</v>
      </c>
      <c r="J16" s="15">
        <v>8</v>
      </c>
      <c r="K16" s="15">
        <v>8.52</v>
      </c>
    </row>
    <row r="17" spans="1:20" ht="75">
      <c r="A17" s="4">
        <v>12</v>
      </c>
      <c r="B17" s="32" t="s">
        <v>193</v>
      </c>
      <c r="C17" s="30">
        <v>10338</v>
      </c>
      <c r="D17" s="31" t="s">
        <v>182</v>
      </c>
      <c r="E17" s="22">
        <v>8.73</v>
      </c>
      <c r="F17" s="15">
        <v>8.9</v>
      </c>
      <c r="G17" s="15">
        <v>8.5399999999999991</v>
      </c>
      <c r="H17" s="15">
        <v>8.6199999999999992</v>
      </c>
      <c r="I17" s="15">
        <v>8</v>
      </c>
      <c r="J17" s="15">
        <v>8.25</v>
      </c>
      <c r="K17" s="15">
        <v>8.49</v>
      </c>
      <c r="M17" s="10" t="s">
        <v>220</v>
      </c>
      <c r="N17" s="49" t="s">
        <v>15</v>
      </c>
      <c r="O17" s="49"/>
      <c r="P17" s="49"/>
      <c r="Q17" s="49"/>
      <c r="R17" s="49"/>
      <c r="S17" s="49"/>
      <c r="T17" s="2" t="s">
        <v>16</v>
      </c>
    </row>
    <row r="18" spans="1:20" ht="15.75">
      <c r="A18" s="4">
        <v>13</v>
      </c>
      <c r="B18" s="32" t="s">
        <v>194</v>
      </c>
      <c r="C18" s="30">
        <v>10352</v>
      </c>
      <c r="D18" s="31" t="s">
        <v>182</v>
      </c>
      <c r="E18" s="22">
        <v>9.73</v>
      </c>
      <c r="F18" s="15">
        <v>9.6999999999999993</v>
      </c>
      <c r="G18" s="15">
        <v>9.69</v>
      </c>
      <c r="H18" s="15">
        <v>9.4600000000000009</v>
      </c>
      <c r="I18" s="15">
        <v>8.25</v>
      </c>
      <c r="J18" s="15">
        <v>8</v>
      </c>
      <c r="K18" s="15">
        <v>9.1300000000000008</v>
      </c>
      <c r="M18" s="1" t="s">
        <v>17</v>
      </c>
      <c r="N18" s="1" t="s">
        <v>23</v>
      </c>
      <c r="O18" s="1" t="s">
        <v>24</v>
      </c>
      <c r="P18" s="1" t="s">
        <v>25</v>
      </c>
      <c r="Q18" s="1" t="s">
        <v>26</v>
      </c>
      <c r="R18" s="1" t="s">
        <v>27</v>
      </c>
      <c r="S18" s="1" t="s">
        <v>28</v>
      </c>
      <c r="T18" s="8" t="s">
        <v>9</v>
      </c>
    </row>
    <row r="19" spans="1:20" ht="15.75">
      <c r="A19" s="4">
        <v>14</v>
      </c>
      <c r="B19" s="32" t="s">
        <v>195</v>
      </c>
      <c r="C19" s="30">
        <v>10384</v>
      </c>
      <c r="D19" s="31" t="s">
        <v>182</v>
      </c>
      <c r="E19" s="22">
        <v>8.73</v>
      </c>
      <c r="F19" s="15">
        <v>8.6999999999999993</v>
      </c>
      <c r="G19" s="15">
        <v>8.77</v>
      </c>
      <c r="H19" s="15">
        <v>9.23</v>
      </c>
      <c r="I19" s="15">
        <v>7.75</v>
      </c>
      <c r="J19" s="15">
        <v>8</v>
      </c>
      <c r="K19" s="15">
        <v>8.5399999999999991</v>
      </c>
      <c r="M19" s="1" t="s">
        <v>18</v>
      </c>
      <c r="N19" s="48"/>
      <c r="O19" s="48"/>
      <c r="P19" s="48"/>
      <c r="Q19" s="48"/>
      <c r="R19" s="48"/>
      <c r="S19" s="48"/>
      <c r="T19" s="48"/>
    </row>
    <row r="20" spans="1:20" ht="15.75">
      <c r="A20" s="4">
        <v>15</v>
      </c>
      <c r="B20" s="32" t="s">
        <v>196</v>
      </c>
      <c r="C20" s="30">
        <v>10389</v>
      </c>
      <c r="D20" s="31" t="s">
        <v>182</v>
      </c>
      <c r="E20" s="22">
        <v>8.18</v>
      </c>
      <c r="F20" s="15">
        <v>8.1999999999999993</v>
      </c>
      <c r="G20" s="15">
        <v>8.08</v>
      </c>
      <c r="H20" s="15">
        <v>8.15</v>
      </c>
      <c r="I20" s="15">
        <v>6.75</v>
      </c>
      <c r="J20" s="15">
        <v>5.75</v>
      </c>
      <c r="K20" s="15">
        <v>7.51</v>
      </c>
      <c r="M20" s="11" t="s">
        <v>19</v>
      </c>
      <c r="N20" s="1">
        <f>Q6</f>
        <v>32</v>
      </c>
      <c r="O20" s="1">
        <f>Q7</f>
        <v>32</v>
      </c>
      <c r="P20" s="1">
        <f>Q8</f>
        <v>32</v>
      </c>
      <c r="Q20" s="1">
        <f>Q9</f>
        <v>32</v>
      </c>
      <c r="R20" s="1">
        <f>Q10</f>
        <v>32</v>
      </c>
      <c r="S20" s="1">
        <f>Q11</f>
        <v>32</v>
      </c>
      <c r="T20" s="18">
        <f>Q12</f>
        <v>32</v>
      </c>
    </row>
    <row r="21" spans="1:20" ht="15.75">
      <c r="A21" s="4">
        <v>16</v>
      </c>
      <c r="B21" s="32" t="s">
        <v>197</v>
      </c>
      <c r="C21" s="30">
        <v>10399</v>
      </c>
      <c r="D21" s="31" t="s">
        <v>182</v>
      </c>
      <c r="E21" s="22">
        <v>9.18</v>
      </c>
      <c r="F21" s="15">
        <v>8.6999999999999993</v>
      </c>
      <c r="G21" s="15">
        <v>8.69</v>
      </c>
      <c r="H21" s="15">
        <v>9.15</v>
      </c>
      <c r="I21" s="15">
        <v>7</v>
      </c>
      <c r="J21" s="15">
        <v>7.5</v>
      </c>
      <c r="K21" s="15">
        <v>8.3699999999999992</v>
      </c>
      <c r="M21" s="11" t="s">
        <v>20</v>
      </c>
      <c r="N21" s="1">
        <f>N6+O6</f>
        <v>32</v>
      </c>
      <c r="O21" s="1">
        <f>N7+O7</f>
        <v>32</v>
      </c>
      <c r="P21" s="1">
        <f>N8+O8</f>
        <v>32</v>
      </c>
      <c r="Q21" s="1">
        <f>N9+O9</f>
        <v>32</v>
      </c>
      <c r="R21" s="1">
        <f>N10+O10</f>
        <v>31</v>
      </c>
      <c r="S21" s="1">
        <f>N11+O11</f>
        <v>29</v>
      </c>
      <c r="T21" s="1">
        <f>N12+O12</f>
        <v>31</v>
      </c>
    </row>
    <row r="22" spans="1:20" ht="15.75">
      <c r="A22" s="4">
        <v>17</v>
      </c>
      <c r="B22" s="32" t="s">
        <v>198</v>
      </c>
      <c r="C22" s="30">
        <v>10408</v>
      </c>
      <c r="D22" s="31" t="s">
        <v>182</v>
      </c>
      <c r="E22" s="22">
        <v>8.91</v>
      </c>
      <c r="F22" s="15">
        <v>8.6</v>
      </c>
      <c r="G22" s="15">
        <v>8.08</v>
      </c>
      <c r="H22" s="15">
        <v>8.08</v>
      </c>
      <c r="I22" s="15">
        <v>6.25</v>
      </c>
      <c r="J22" s="15">
        <v>6.25</v>
      </c>
      <c r="K22" s="15">
        <v>7.66</v>
      </c>
      <c r="M22" s="12" t="s">
        <v>21</v>
      </c>
      <c r="N22" s="8">
        <f>N21/N20*100</f>
        <v>100</v>
      </c>
      <c r="O22" s="8">
        <f>O21/O20*100</f>
        <v>100</v>
      </c>
      <c r="P22" s="8">
        <f t="shared" ref="P22:T22" si="1">P21/P20*100</f>
        <v>100</v>
      </c>
      <c r="Q22" s="8">
        <f t="shared" si="1"/>
        <v>100</v>
      </c>
      <c r="R22" s="8">
        <f t="shared" si="1"/>
        <v>96.875</v>
      </c>
      <c r="S22" s="8">
        <f t="shared" si="1"/>
        <v>90.625</v>
      </c>
      <c r="T22" s="8">
        <f t="shared" si="1"/>
        <v>96.875</v>
      </c>
    </row>
    <row r="23" spans="1:20" ht="15.75">
      <c r="A23" s="4">
        <v>18</v>
      </c>
      <c r="B23" s="32" t="s">
        <v>199</v>
      </c>
      <c r="C23" s="30">
        <v>10420</v>
      </c>
      <c r="D23" s="31" t="s">
        <v>182</v>
      </c>
      <c r="E23" s="22">
        <v>8.91</v>
      </c>
      <c r="F23" s="15">
        <v>9.1</v>
      </c>
      <c r="G23" s="15">
        <v>7.54</v>
      </c>
      <c r="H23" s="15">
        <v>8.31</v>
      </c>
      <c r="I23" s="15">
        <v>7</v>
      </c>
      <c r="J23" s="15">
        <v>7.25</v>
      </c>
      <c r="K23" s="15">
        <v>7.97</v>
      </c>
      <c r="M23" s="13" t="s">
        <v>22</v>
      </c>
      <c r="N23" s="13" t="str">
        <f>IF(N22&gt;=75, "3", IF(N22&gt;=60, "2", IF(N22&gt;=50, "1", "0")))</f>
        <v>3</v>
      </c>
      <c r="O23" s="13" t="str">
        <f t="shared" ref="O23:T23" si="2">IF(O22&gt;=75, "3", IF(O22&gt;=60, "2", IF(O22&gt;=50, "1", "0")))</f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  <c r="T23" s="13" t="str">
        <f t="shared" si="2"/>
        <v>3</v>
      </c>
    </row>
    <row r="24" spans="1:20" ht="15.75">
      <c r="A24" s="4">
        <v>19</v>
      </c>
      <c r="B24" s="32" t="s">
        <v>200</v>
      </c>
      <c r="C24" s="30">
        <v>10446</v>
      </c>
      <c r="D24" s="31" t="s">
        <v>182</v>
      </c>
      <c r="E24" s="22">
        <v>9</v>
      </c>
      <c r="F24" s="15">
        <v>8.8000000000000007</v>
      </c>
      <c r="G24" s="15">
        <v>8.85</v>
      </c>
      <c r="H24" s="15">
        <v>9.23</v>
      </c>
      <c r="I24" s="15">
        <v>7.25</v>
      </c>
      <c r="J24" s="15">
        <v>6.75</v>
      </c>
      <c r="K24" s="15">
        <v>8.31</v>
      </c>
    </row>
    <row r="25" spans="1:20" ht="61.9" customHeight="1">
      <c r="A25" s="4">
        <v>20</v>
      </c>
      <c r="B25" s="32" t="s">
        <v>201</v>
      </c>
      <c r="C25" s="30">
        <v>10454</v>
      </c>
      <c r="D25" s="31" t="s">
        <v>182</v>
      </c>
      <c r="E25" s="22">
        <v>8.91</v>
      </c>
      <c r="F25" s="15">
        <v>9.1</v>
      </c>
      <c r="G25" s="15">
        <v>8.77</v>
      </c>
      <c r="H25" s="15">
        <v>9</v>
      </c>
      <c r="I25" s="15">
        <v>6.5</v>
      </c>
      <c r="J25" s="15">
        <v>6.25</v>
      </c>
      <c r="K25" s="15">
        <v>8.07</v>
      </c>
      <c r="M25" s="50" t="s">
        <v>218</v>
      </c>
      <c r="N25" s="50"/>
      <c r="O25" s="50"/>
      <c r="P25" s="50"/>
      <c r="Q25" s="50"/>
      <c r="R25" s="50"/>
      <c r="S25" s="50"/>
      <c r="T25" s="50"/>
    </row>
    <row r="26" spans="1:20" ht="15.75" customHeight="1">
      <c r="A26" s="4">
        <v>21</v>
      </c>
      <c r="B26" s="32" t="s">
        <v>202</v>
      </c>
      <c r="C26" s="30">
        <v>10457</v>
      </c>
      <c r="D26" s="31" t="s">
        <v>182</v>
      </c>
      <c r="E26" s="22">
        <v>9.4499999999999993</v>
      </c>
      <c r="F26" s="15">
        <v>9.6999999999999993</v>
      </c>
      <c r="G26" s="15">
        <v>8.6199999999999992</v>
      </c>
      <c r="H26" s="15">
        <v>9</v>
      </c>
      <c r="I26" s="15">
        <v>7.25</v>
      </c>
      <c r="J26" s="15">
        <v>7.5</v>
      </c>
      <c r="K26" s="15">
        <v>8.5500000000000007</v>
      </c>
    </row>
    <row r="27" spans="1:20" ht="15.75">
      <c r="A27" s="4">
        <v>22</v>
      </c>
      <c r="B27" s="32" t="s">
        <v>203</v>
      </c>
      <c r="C27" s="30">
        <v>10492</v>
      </c>
      <c r="D27" s="31" t="s">
        <v>182</v>
      </c>
      <c r="E27" s="22">
        <v>9.4499999999999993</v>
      </c>
      <c r="F27" s="15">
        <v>9.6999999999999993</v>
      </c>
      <c r="G27" s="15">
        <v>9.4600000000000009</v>
      </c>
      <c r="H27" s="15">
        <v>9.31</v>
      </c>
      <c r="I27" s="15">
        <v>8.75</v>
      </c>
      <c r="J27" s="15">
        <v>8.75</v>
      </c>
      <c r="K27" s="15">
        <v>9.23</v>
      </c>
    </row>
    <row r="28" spans="1:20" ht="15.75">
      <c r="A28" s="4">
        <v>23</v>
      </c>
      <c r="B28" s="32" t="s">
        <v>204</v>
      </c>
      <c r="C28" s="30">
        <v>10517</v>
      </c>
      <c r="D28" s="31" t="s">
        <v>182</v>
      </c>
      <c r="E28" s="22">
        <v>8.4499999999999993</v>
      </c>
      <c r="F28" s="15">
        <v>8.6</v>
      </c>
      <c r="G28" s="15">
        <v>8.5399999999999991</v>
      </c>
      <c r="H28" s="15">
        <v>8.69</v>
      </c>
      <c r="I28" s="15">
        <v>7.25</v>
      </c>
      <c r="J28" s="15">
        <v>6.25</v>
      </c>
      <c r="K28" s="15">
        <v>7.96</v>
      </c>
    </row>
    <row r="29" spans="1:20" ht="15.75">
      <c r="A29" s="4">
        <v>24</v>
      </c>
      <c r="B29" s="32" t="s">
        <v>205</v>
      </c>
      <c r="C29" s="30">
        <v>10548</v>
      </c>
      <c r="D29" s="31" t="s">
        <v>182</v>
      </c>
      <c r="E29" s="22">
        <v>9.18</v>
      </c>
      <c r="F29" s="15">
        <v>9.6</v>
      </c>
      <c r="G29" s="15">
        <v>9</v>
      </c>
      <c r="H29" s="15">
        <v>9.5399999999999991</v>
      </c>
      <c r="I29" s="15">
        <v>7.75</v>
      </c>
      <c r="J29" s="15">
        <v>8</v>
      </c>
      <c r="K29" s="15">
        <v>8.83</v>
      </c>
      <c r="M29" t="s">
        <v>216</v>
      </c>
    </row>
    <row r="30" spans="1:20" ht="15.75">
      <c r="A30" s="4">
        <v>25</v>
      </c>
      <c r="B30" s="32" t="s">
        <v>206</v>
      </c>
      <c r="C30" s="30">
        <v>10550</v>
      </c>
      <c r="D30" s="31" t="s">
        <v>182</v>
      </c>
      <c r="E30" s="22">
        <v>9.4499999999999993</v>
      </c>
      <c r="F30" s="15">
        <v>10</v>
      </c>
      <c r="G30" s="15">
        <v>9.4600000000000009</v>
      </c>
      <c r="H30" s="15">
        <v>9.5399999999999991</v>
      </c>
      <c r="I30" s="15">
        <v>8</v>
      </c>
      <c r="J30" s="15">
        <v>8</v>
      </c>
      <c r="K30" s="15">
        <v>9.06</v>
      </c>
    </row>
    <row r="31" spans="1:20" ht="15.75">
      <c r="A31" s="4">
        <v>26</v>
      </c>
      <c r="B31" s="32" t="s">
        <v>207</v>
      </c>
      <c r="C31" s="30">
        <v>10561</v>
      </c>
      <c r="D31" s="31" t="s">
        <v>182</v>
      </c>
      <c r="E31" s="22">
        <v>9.18</v>
      </c>
      <c r="F31" s="15">
        <v>8.8000000000000007</v>
      </c>
      <c r="G31" s="15">
        <v>8.4600000000000009</v>
      </c>
      <c r="H31" s="15">
        <v>8.77</v>
      </c>
      <c r="I31" s="15">
        <v>7.25</v>
      </c>
      <c r="J31" s="15">
        <v>8</v>
      </c>
      <c r="K31" s="15">
        <v>8.39</v>
      </c>
    </row>
    <row r="32" spans="1:20" ht="15.75">
      <c r="A32" s="4">
        <v>27</v>
      </c>
      <c r="B32" s="32" t="s">
        <v>208</v>
      </c>
      <c r="C32" s="30">
        <v>10565</v>
      </c>
      <c r="D32" s="31" t="s">
        <v>182</v>
      </c>
      <c r="E32" s="22">
        <v>7.81</v>
      </c>
      <c r="F32" s="15">
        <v>8.1999999999999993</v>
      </c>
      <c r="G32" s="15">
        <v>8.77</v>
      </c>
      <c r="H32" s="15">
        <v>8.5399999999999991</v>
      </c>
      <c r="I32" s="15">
        <v>7.5</v>
      </c>
      <c r="J32" s="15">
        <v>8</v>
      </c>
      <c r="K32" s="15">
        <v>8.17</v>
      </c>
    </row>
    <row r="33" spans="1:11" ht="15.75">
      <c r="A33" s="4">
        <v>28</v>
      </c>
      <c r="B33" s="32" t="s">
        <v>209</v>
      </c>
      <c r="C33" s="30">
        <v>10572</v>
      </c>
      <c r="D33" s="31" t="s">
        <v>182</v>
      </c>
      <c r="E33" s="22">
        <v>9</v>
      </c>
      <c r="F33" s="15">
        <v>9.1</v>
      </c>
      <c r="G33" s="15">
        <v>9.5399999999999991</v>
      </c>
      <c r="H33" s="15">
        <v>9.4600000000000009</v>
      </c>
      <c r="I33" s="15">
        <v>7.5</v>
      </c>
      <c r="J33" s="15">
        <v>7.5</v>
      </c>
      <c r="K33" s="15">
        <v>8.69</v>
      </c>
    </row>
    <row r="34" spans="1:11" ht="15.75">
      <c r="A34" s="4">
        <v>29</v>
      </c>
      <c r="B34" s="32" t="s">
        <v>210</v>
      </c>
      <c r="C34" s="30">
        <v>10573</v>
      </c>
      <c r="D34" s="31" t="s">
        <v>182</v>
      </c>
      <c r="E34" s="22">
        <v>9.18</v>
      </c>
      <c r="F34" s="15">
        <v>9.1</v>
      </c>
      <c r="G34" s="15">
        <v>8.31</v>
      </c>
      <c r="H34" s="15">
        <v>8.77</v>
      </c>
      <c r="I34" s="15">
        <v>6.75</v>
      </c>
      <c r="J34" s="15">
        <v>7</v>
      </c>
      <c r="K34" s="15">
        <v>8.15</v>
      </c>
    </row>
    <row r="35" spans="1:11" ht="15.75">
      <c r="A35" s="4">
        <v>30</v>
      </c>
      <c r="B35" s="32" t="s">
        <v>211</v>
      </c>
      <c r="C35" s="30">
        <v>10597</v>
      </c>
      <c r="D35" s="31" t="s">
        <v>182</v>
      </c>
      <c r="E35" s="22">
        <v>9.4499999999999993</v>
      </c>
      <c r="F35" s="15">
        <v>9.6999999999999993</v>
      </c>
      <c r="G35" s="15">
        <v>9</v>
      </c>
      <c r="H35" s="15">
        <v>9.31</v>
      </c>
      <c r="I35" s="15">
        <v>8.75</v>
      </c>
      <c r="J35" s="15">
        <v>9.25</v>
      </c>
      <c r="K35" s="15">
        <v>9.23</v>
      </c>
    </row>
    <row r="36" spans="1:11" ht="15.75">
      <c r="A36" s="4">
        <v>31</v>
      </c>
      <c r="B36" s="32" t="s">
        <v>212</v>
      </c>
      <c r="C36" s="30">
        <v>10657</v>
      </c>
      <c r="D36" s="31" t="s">
        <v>182</v>
      </c>
      <c r="E36" s="22">
        <v>8.91</v>
      </c>
      <c r="F36" s="15">
        <v>8.6</v>
      </c>
      <c r="G36" s="15">
        <v>8.31</v>
      </c>
      <c r="H36" s="15">
        <v>9</v>
      </c>
      <c r="I36" s="15">
        <v>6.75</v>
      </c>
      <c r="J36" s="15">
        <v>7.5</v>
      </c>
      <c r="K36" s="15">
        <v>8.17</v>
      </c>
    </row>
    <row r="37" spans="1:11" ht="15.75">
      <c r="A37" s="4">
        <v>32</v>
      </c>
      <c r="B37" s="32" t="s">
        <v>213</v>
      </c>
      <c r="C37" s="30">
        <v>10667</v>
      </c>
      <c r="D37" s="31" t="s">
        <v>182</v>
      </c>
      <c r="E37" s="22">
        <v>9.4499999999999993</v>
      </c>
      <c r="F37" s="15">
        <v>9.1</v>
      </c>
      <c r="G37" s="15">
        <v>8.77</v>
      </c>
      <c r="H37" s="15">
        <v>9</v>
      </c>
      <c r="I37" s="15">
        <v>6.75</v>
      </c>
      <c r="J37" s="15">
        <v>7.75</v>
      </c>
      <c r="K37" s="15">
        <v>8.4499999999999993</v>
      </c>
    </row>
    <row r="38" spans="1:11" ht="15.75">
      <c r="A38" s="4">
        <v>33</v>
      </c>
      <c r="B38" s="32"/>
      <c r="C38" s="30"/>
      <c r="D38" s="34"/>
      <c r="E38" s="22"/>
      <c r="F38" s="15"/>
      <c r="G38" s="15"/>
      <c r="H38" s="15"/>
      <c r="I38" s="15"/>
      <c r="J38" s="15"/>
      <c r="K38" s="15"/>
    </row>
    <row r="39" spans="1:11" ht="15.75">
      <c r="A39" s="4">
        <v>34</v>
      </c>
      <c r="B39" s="32"/>
      <c r="C39" s="35"/>
      <c r="D39" s="35"/>
      <c r="E39" s="22"/>
      <c r="F39" s="15"/>
      <c r="G39" s="15"/>
      <c r="H39" s="15"/>
      <c r="I39" s="15"/>
      <c r="J39" s="15"/>
      <c r="K39" s="15"/>
    </row>
    <row r="40" spans="1:11" ht="15.75">
      <c r="A40" s="4">
        <v>35</v>
      </c>
      <c r="B40" s="33"/>
      <c r="C40" s="34"/>
      <c r="D40" s="34"/>
      <c r="E40" s="22"/>
      <c r="F40" s="15"/>
      <c r="G40" s="15"/>
      <c r="H40" s="15"/>
      <c r="I40" s="15"/>
      <c r="J40" s="15"/>
      <c r="K40" s="15"/>
    </row>
    <row r="41" spans="1:11" ht="15.75">
      <c r="A41" s="4">
        <v>36</v>
      </c>
      <c r="B41" s="33"/>
      <c r="C41" s="35"/>
      <c r="D41" s="35"/>
      <c r="E41" s="22"/>
      <c r="F41" s="15"/>
      <c r="G41" s="15"/>
      <c r="H41" s="15"/>
      <c r="I41" s="15"/>
      <c r="J41" s="15"/>
      <c r="K41" s="15"/>
    </row>
    <row r="42" spans="1:11">
      <c r="A42" s="4"/>
      <c r="B42" s="29"/>
      <c r="C42" s="23"/>
      <c r="D42" s="23"/>
      <c r="E42" s="15"/>
      <c r="F42" s="15"/>
      <c r="G42" s="15"/>
      <c r="H42" s="15"/>
      <c r="I42" s="15"/>
      <c r="J42" s="15"/>
      <c r="K42" s="15"/>
    </row>
    <row r="43" spans="1:11">
      <c r="A43" s="4"/>
      <c r="B43" s="14"/>
      <c r="C43" s="16"/>
      <c r="D43" s="16"/>
      <c r="E43" s="15"/>
      <c r="F43" s="15"/>
      <c r="G43" s="15"/>
      <c r="H43" s="15"/>
      <c r="I43" s="15"/>
      <c r="J43" s="15"/>
      <c r="K43" s="15"/>
    </row>
    <row r="44" spans="1:11">
      <c r="A44" s="4"/>
      <c r="B44" s="14"/>
      <c r="C44" s="16"/>
      <c r="D44" s="16"/>
      <c r="E44" s="15"/>
      <c r="F44" s="15"/>
      <c r="G44" s="15"/>
      <c r="H44" s="15"/>
      <c r="I44" s="15"/>
      <c r="J44" s="15"/>
      <c r="K44" s="15"/>
    </row>
    <row r="45" spans="1:11">
      <c r="A45" s="4"/>
      <c r="B45" s="14"/>
      <c r="C45" s="16"/>
      <c r="D45" s="16"/>
      <c r="E45" s="15"/>
      <c r="F45" s="15"/>
      <c r="G45" s="15"/>
      <c r="H45" s="15"/>
      <c r="I45" s="15"/>
      <c r="J45" s="15"/>
      <c r="K45" s="15"/>
    </row>
    <row r="46" spans="1:11">
      <c r="A46" s="4"/>
      <c r="B46" s="14"/>
      <c r="C46" s="16"/>
      <c r="D46" s="16"/>
      <c r="E46" s="15"/>
      <c r="F46" s="15"/>
      <c r="G46" s="15"/>
      <c r="H46" s="15"/>
      <c r="I46" s="15"/>
      <c r="J46" s="15"/>
      <c r="K46" s="15"/>
    </row>
    <row r="47" spans="1:11">
      <c r="A47" s="4"/>
      <c r="B47" s="14"/>
      <c r="C47" s="16"/>
      <c r="D47" s="16"/>
      <c r="E47" s="15"/>
      <c r="F47" s="15"/>
      <c r="G47" s="15"/>
      <c r="H47" s="15"/>
      <c r="I47" s="15"/>
      <c r="J47" s="15"/>
      <c r="K47" s="15"/>
    </row>
    <row r="48" spans="1:11">
      <c r="A48" s="4"/>
      <c r="B48" s="14"/>
      <c r="C48" s="16"/>
      <c r="D48" s="16"/>
      <c r="E48" s="15"/>
      <c r="F48" s="15"/>
      <c r="G48" s="15"/>
      <c r="H48" s="15"/>
      <c r="I48" s="15"/>
      <c r="J48" s="15"/>
      <c r="K48" s="15"/>
    </row>
    <row r="49" spans="1:11">
      <c r="A49" s="4"/>
      <c r="B49" s="14"/>
      <c r="C49" s="16"/>
      <c r="D49" s="16"/>
      <c r="E49" s="15"/>
      <c r="F49" s="15"/>
      <c r="G49" s="15"/>
      <c r="H49" s="15"/>
      <c r="I49" s="15"/>
      <c r="J49" s="15"/>
      <c r="K49" s="15"/>
    </row>
    <row r="50" spans="1:11">
      <c r="A50" s="4"/>
      <c r="B50" s="14"/>
      <c r="C50" s="16"/>
      <c r="D50" s="16"/>
      <c r="E50" s="15"/>
      <c r="F50" s="15"/>
      <c r="G50" s="15"/>
      <c r="H50" s="15"/>
      <c r="I50" s="15"/>
      <c r="J50" s="15"/>
      <c r="K50" s="15"/>
    </row>
    <row r="51" spans="1:11">
      <c r="A51" s="4"/>
      <c r="B51" s="14"/>
      <c r="C51" s="16"/>
      <c r="D51" s="16"/>
      <c r="E51" s="15"/>
      <c r="F51" s="15"/>
      <c r="G51" s="15"/>
      <c r="H51" s="15"/>
      <c r="I51" s="15"/>
      <c r="J51" s="15"/>
      <c r="K51" s="15"/>
    </row>
    <row r="52" spans="1:11">
      <c r="A52" s="4"/>
      <c r="B52" s="14"/>
      <c r="C52" s="16"/>
      <c r="D52" s="16"/>
      <c r="E52" s="15"/>
      <c r="F52" s="15"/>
      <c r="G52" s="15"/>
      <c r="H52" s="15"/>
      <c r="I52" s="15"/>
      <c r="J52" s="15"/>
      <c r="K52" s="15"/>
    </row>
    <row r="53" spans="1:11">
      <c r="A53" s="4"/>
      <c r="B53" s="14"/>
      <c r="C53" s="17"/>
      <c r="D53" s="17"/>
      <c r="E53" s="15"/>
      <c r="F53" s="15"/>
      <c r="G53" s="15"/>
      <c r="H53" s="15"/>
      <c r="I53" s="15"/>
      <c r="J53" s="15"/>
      <c r="K53" s="15"/>
    </row>
    <row r="54" spans="1:11">
      <c r="A54" s="4"/>
      <c r="B54" s="14"/>
      <c r="C54" s="16"/>
      <c r="D54" s="20"/>
      <c r="E54" s="3"/>
      <c r="F54" s="3"/>
      <c r="G54" s="15"/>
      <c r="H54" s="15"/>
      <c r="I54" s="15"/>
      <c r="J54" s="15"/>
      <c r="K54" s="15"/>
    </row>
    <row r="55" spans="1:11">
      <c r="A55" s="4"/>
      <c r="B55" s="14"/>
      <c r="C55" s="16"/>
      <c r="D55" s="20"/>
      <c r="E55" s="3"/>
      <c r="F55" s="3"/>
      <c r="G55" s="15"/>
      <c r="H55" s="15"/>
      <c r="I55" s="15"/>
      <c r="J55" s="15"/>
      <c r="K55" s="15"/>
    </row>
    <row r="56" spans="1:11">
      <c r="A56" s="4"/>
      <c r="B56" s="14"/>
      <c r="C56" s="16"/>
      <c r="D56" s="20"/>
      <c r="E56" s="3"/>
      <c r="F56" s="3"/>
      <c r="G56" s="15"/>
      <c r="H56" s="15"/>
      <c r="I56" s="15"/>
      <c r="J56" s="15"/>
      <c r="K56" s="15"/>
    </row>
    <row r="57" spans="1:11">
      <c r="A57" s="4"/>
      <c r="B57" s="14"/>
      <c r="C57" s="16"/>
      <c r="D57" s="20"/>
      <c r="E57" s="3"/>
      <c r="F57" s="3"/>
      <c r="G57" s="15"/>
      <c r="H57" s="15"/>
      <c r="I57" s="15"/>
      <c r="J57" s="15"/>
      <c r="K57" s="15"/>
    </row>
    <row r="58" spans="1:11">
      <c r="A58" s="4"/>
      <c r="B58" s="14"/>
      <c r="C58" s="16"/>
      <c r="D58" s="20"/>
      <c r="E58" s="3"/>
      <c r="F58" s="3"/>
      <c r="G58" s="15"/>
      <c r="H58" s="15"/>
      <c r="I58" s="15"/>
      <c r="J58" s="15"/>
      <c r="K58" s="15"/>
    </row>
    <row r="59" spans="1:11">
      <c r="A59" s="4"/>
      <c r="B59" s="5"/>
      <c r="C59" s="24"/>
      <c r="D59" s="24"/>
      <c r="E59" s="3"/>
      <c r="F59" s="3"/>
      <c r="G59" s="3"/>
      <c r="H59" s="3"/>
      <c r="I59" s="3"/>
      <c r="J59" s="3"/>
      <c r="K59" s="3"/>
    </row>
    <row r="60" spans="1:11">
      <c r="A60" s="4"/>
      <c r="B60" s="5"/>
      <c r="C60" s="24"/>
      <c r="D60" s="24"/>
      <c r="E60" s="3"/>
      <c r="F60" s="3"/>
      <c r="G60" s="3"/>
      <c r="H60" s="3"/>
      <c r="I60" s="3"/>
      <c r="J60" s="3"/>
      <c r="K60" s="3"/>
    </row>
    <row r="61" spans="1:11">
      <c r="A61" s="4"/>
      <c r="B61" s="5"/>
      <c r="C61" s="24"/>
      <c r="D61" s="24"/>
      <c r="E61" s="3"/>
      <c r="F61" s="3"/>
      <c r="G61" s="3"/>
      <c r="H61" s="3"/>
      <c r="I61" s="3"/>
      <c r="J61" s="3"/>
      <c r="K61" s="3"/>
    </row>
    <row r="62" spans="1:11">
      <c r="A62" s="4"/>
      <c r="B62" s="5"/>
      <c r="C62" s="24"/>
      <c r="D62" s="24"/>
      <c r="E62" s="3"/>
      <c r="F62" s="3"/>
      <c r="G62" s="3"/>
      <c r="H62" s="3"/>
      <c r="I62" s="3"/>
      <c r="J62" s="3"/>
      <c r="K62" s="3"/>
    </row>
    <row r="63" spans="1:11">
      <c r="A63" s="4"/>
      <c r="B63" s="5"/>
      <c r="C63" s="24"/>
      <c r="D63" s="24"/>
      <c r="E63" s="3"/>
      <c r="F63" s="3"/>
      <c r="G63" s="3"/>
      <c r="H63" s="3"/>
      <c r="I63" s="3"/>
      <c r="J63" s="3"/>
      <c r="K63" s="3"/>
    </row>
    <row r="64" spans="1:11">
      <c r="A64" s="4"/>
      <c r="B64" s="5"/>
      <c r="C64" s="24"/>
      <c r="D64" s="24"/>
      <c r="E64" s="3"/>
      <c r="F64" s="3"/>
      <c r="G64" s="3"/>
      <c r="H64" s="3"/>
      <c r="I64" s="3"/>
      <c r="J64" s="3"/>
      <c r="K64" s="3"/>
    </row>
    <row r="65" spans="1:11">
      <c r="A65" s="4"/>
      <c r="B65" s="5"/>
      <c r="C65" s="24"/>
      <c r="D65" s="24"/>
      <c r="E65" s="3"/>
      <c r="F65" s="3"/>
      <c r="G65" s="3"/>
      <c r="H65" s="3"/>
      <c r="I65" s="3"/>
      <c r="J65" s="3"/>
      <c r="K65" s="3"/>
    </row>
    <row r="66" spans="1:11">
      <c r="A66" s="4"/>
      <c r="B66" s="5"/>
      <c r="C66" s="24"/>
      <c r="D66" s="24"/>
      <c r="E66" s="3"/>
      <c r="F66" s="3"/>
      <c r="G66" s="3"/>
      <c r="H66" s="3"/>
      <c r="I66" s="3"/>
      <c r="J66" s="3"/>
      <c r="K66" s="3"/>
    </row>
    <row r="67" spans="1:11">
      <c r="A67" s="4"/>
      <c r="B67" s="5"/>
      <c r="C67" s="24"/>
      <c r="D67" s="24"/>
      <c r="E67" s="3"/>
      <c r="F67" s="3"/>
      <c r="G67" s="3"/>
      <c r="H67" s="3"/>
      <c r="I67" s="3"/>
      <c r="J67" s="3"/>
      <c r="K67" s="3"/>
    </row>
    <row r="68" spans="1:11">
      <c r="A68" s="4"/>
      <c r="B68" s="5"/>
      <c r="C68" s="24"/>
      <c r="D68" s="24"/>
      <c r="E68" s="3"/>
      <c r="F68" s="3"/>
      <c r="G68" s="3"/>
      <c r="H68" s="3"/>
      <c r="I68" s="3"/>
      <c r="J68" s="3"/>
      <c r="K68" s="3"/>
    </row>
    <row r="69" spans="1:11">
      <c r="A69" s="4"/>
      <c r="B69" s="5"/>
      <c r="C69" s="24"/>
      <c r="D69" s="24"/>
      <c r="E69" s="3"/>
      <c r="F69" s="3"/>
      <c r="G69" s="3"/>
      <c r="H69" s="3"/>
      <c r="I69" s="3"/>
      <c r="J69" s="3"/>
      <c r="K69" s="3"/>
    </row>
    <row r="70" spans="1:11">
      <c r="A70" s="4"/>
      <c r="B70" s="5"/>
      <c r="C70" s="24"/>
      <c r="D70" s="24"/>
      <c r="E70" s="3"/>
      <c r="F70" s="3"/>
      <c r="G70" s="3"/>
      <c r="H70" s="3"/>
      <c r="I70" s="3"/>
      <c r="J70" s="3"/>
      <c r="K70" s="3"/>
    </row>
    <row r="71" spans="1:11">
      <c r="A71" s="4"/>
      <c r="B71" s="5"/>
      <c r="C71" s="24"/>
      <c r="D71" s="24"/>
      <c r="E71" s="3"/>
      <c r="F71" s="3"/>
      <c r="G71" s="3"/>
      <c r="H71" s="3"/>
      <c r="I71" s="3"/>
      <c r="J71" s="3"/>
      <c r="K71" s="3"/>
    </row>
    <row r="72" spans="1:11">
      <c r="A72" s="4"/>
      <c r="B72" s="5"/>
      <c r="C72" s="24"/>
      <c r="D72" s="24"/>
      <c r="E72" s="3"/>
      <c r="F72" s="3"/>
      <c r="G72" s="3"/>
      <c r="H72" s="3"/>
      <c r="I72" s="3"/>
      <c r="J72" s="3"/>
      <c r="K72" s="3"/>
    </row>
    <row r="73" spans="1:11">
      <c r="A73" s="4"/>
      <c r="B73" s="5"/>
      <c r="C73" s="24"/>
      <c r="D73" s="24"/>
      <c r="E73" s="3"/>
      <c r="F73" s="3"/>
      <c r="G73" s="3"/>
      <c r="H73" s="3"/>
      <c r="I73" s="3"/>
      <c r="J73" s="3"/>
      <c r="K73" s="3"/>
    </row>
    <row r="74" spans="1:11">
      <c r="A74" s="4"/>
      <c r="B74" s="5"/>
      <c r="C74" s="24"/>
      <c r="D74" s="24"/>
      <c r="E74" s="3"/>
      <c r="F74" s="3"/>
      <c r="G74" s="3"/>
      <c r="H74" s="3"/>
      <c r="I74" s="3"/>
      <c r="J74" s="3"/>
      <c r="K74" s="3"/>
    </row>
    <row r="75" spans="1:11">
      <c r="A75" s="4"/>
      <c r="B75" s="5"/>
      <c r="C75" s="24"/>
      <c r="D75" s="24"/>
      <c r="E75" s="3"/>
      <c r="F75" s="3"/>
      <c r="G75" s="3"/>
      <c r="H75" s="3"/>
      <c r="I75" s="3"/>
      <c r="J75" s="3"/>
      <c r="K75" s="3"/>
    </row>
    <row r="76" spans="1:11">
      <c r="A76" s="4"/>
      <c r="B76" s="5"/>
      <c r="C76" s="24"/>
      <c r="D76" s="24"/>
      <c r="E76" s="3"/>
      <c r="F76" s="3"/>
      <c r="G76" s="3"/>
      <c r="H76" s="3"/>
      <c r="I76" s="3"/>
      <c r="J76" s="3"/>
      <c r="K76" s="3"/>
    </row>
    <row r="77" spans="1:11">
      <c r="A77" s="4"/>
      <c r="B77" s="5"/>
      <c r="C77" s="24"/>
      <c r="D77" s="24"/>
      <c r="E77" s="3"/>
      <c r="F77" s="3"/>
      <c r="G77" s="3"/>
      <c r="H77" s="3"/>
      <c r="I77" s="3"/>
      <c r="J77" s="3"/>
      <c r="K77" s="3"/>
    </row>
    <row r="78" spans="1:11">
      <c r="A78" s="4"/>
      <c r="B78" s="5"/>
      <c r="C78" s="24"/>
      <c r="D78" s="24"/>
      <c r="E78" s="3"/>
      <c r="F78" s="3"/>
      <c r="G78" s="3"/>
      <c r="H78" s="3"/>
      <c r="I78" s="3"/>
      <c r="J78" s="3"/>
      <c r="K78" s="3"/>
    </row>
    <row r="79" spans="1:11">
      <c r="A79" s="4"/>
      <c r="B79" s="5"/>
      <c r="C79" s="24"/>
      <c r="D79" s="24"/>
      <c r="E79" s="3"/>
      <c r="F79" s="3"/>
      <c r="G79" s="3"/>
      <c r="H79" s="3"/>
      <c r="I79" s="3"/>
      <c r="J79" s="3"/>
      <c r="K79" s="3"/>
    </row>
    <row r="80" spans="1:11">
      <c r="A80" s="4"/>
      <c r="B80" s="5"/>
      <c r="C80" s="24"/>
      <c r="D80" s="24"/>
      <c r="E80" s="3"/>
      <c r="F80" s="3"/>
      <c r="G80" s="3"/>
      <c r="H80" s="3"/>
      <c r="I80" s="3"/>
      <c r="J80" s="3"/>
      <c r="K80" s="3"/>
    </row>
    <row r="81" spans="1:11">
      <c r="A81" s="4"/>
      <c r="B81" s="5"/>
      <c r="C81" s="24"/>
      <c r="D81" s="24"/>
      <c r="E81" s="3"/>
      <c r="F81" s="3"/>
      <c r="G81" s="3"/>
      <c r="H81" s="3"/>
      <c r="I81" s="3"/>
      <c r="J81" s="3"/>
      <c r="K81" s="3"/>
    </row>
    <row r="82" spans="1:11">
      <c r="A82" s="4"/>
      <c r="B82" s="5"/>
      <c r="C82" s="24"/>
      <c r="D82" s="24"/>
      <c r="E82" s="3"/>
      <c r="F82" s="3"/>
      <c r="G82" s="3"/>
      <c r="H82" s="3"/>
      <c r="I82" s="3"/>
      <c r="J82" s="3"/>
      <c r="K82" s="3"/>
    </row>
    <row r="83" spans="1:11">
      <c r="A83" s="4"/>
      <c r="B83" s="5"/>
      <c r="C83" s="24"/>
      <c r="D83" s="24"/>
      <c r="E83" s="3"/>
      <c r="F83" s="3"/>
      <c r="G83" s="3"/>
      <c r="H83" s="3"/>
      <c r="I83" s="3"/>
      <c r="J83" s="3"/>
      <c r="K83" s="3"/>
    </row>
    <row r="84" spans="1:11">
      <c r="A84" s="4"/>
      <c r="B84" s="5"/>
      <c r="C84" s="24"/>
      <c r="D84" s="24"/>
      <c r="E84" s="3"/>
      <c r="F84" s="3"/>
      <c r="G84" s="3"/>
      <c r="H84" s="3"/>
      <c r="I84" s="3"/>
      <c r="J84" s="3"/>
      <c r="K84" s="3"/>
    </row>
    <row r="85" spans="1:11">
      <c r="A85" s="4"/>
      <c r="B85" s="5"/>
      <c r="C85" s="24"/>
      <c r="D85" s="24"/>
      <c r="E85" s="3"/>
      <c r="F85" s="3"/>
      <c r="G85" s="3"/>
      <c r="H85" s="3"/>
      <c r="I85" s="3"/>
      <c r="J85" s="3"/>
      <c r="K85" s="3"/>
    </row>
    <row r="86" spans="1:11">
      <c r="A86" s="4"/>
      <c r="B86" s="5"/>
      <c r="C86" s="24"/>
      <c r="D86" s="24"/>
      <c r="E86" s="3"/>
      <c r="F86" s="3"/>
      <c r="G86" s="3"/>
      <c r="H86" s="3"/>
      <c r="I86" s="3"/>
      <c r="J86" s="3"/>
      <c r="K86" s="3"/>
    </row>
    <row r="87" spans="1:11">
      <c r="A87" s="4"/>
      <c r="B87" s="5"/>
      <c r="C87" s="24"/>
      <c r="D87" s="24"/>
      <c r="E87" s="3"/>
      <c r="F87" s="3"/>
      <c r="G87" s="3"/>
      <c r="H87" s="3"/>
      <c r="I87" s="3"/>
      <c r="J87" s="3"/>
      <c r="K87" s="3"/>
    </row>
    <row r="88" spans="1:11">
      <c r="A88" s="4"/>
      <c r="B88" s="5"/>
      <c r="C88" s="24"/>
      <c r="D88" s="24"/>
      <c r="E88" s="3"/>
      <c r="F88" s="3"/>
      <c r="G88" s="3"/>
      <c r="H88" s="3"/>
      <c r="I88" s="3"/>
      <c r="J88" s="3"/>
      <c r="K88" s="3"/>
    </row>
    <row r="89" spans="1:11">
      <c r="A89" s="4"/>
      <c r="B89" s="5"/>
      <c r="C89" s="24"/>
      <c r="D89" s="24"/>
      <c r="E89" s="3"/>
      <c r="F89" s="3"/>
      <c r="G89" s="3"/>
      <c r="H89" s="3"/>
      <c r="I89" s="3"/>
      <c r="J89" s="3"/>
      <c r="K89" s="3"/>
    </row>
    <row r="90" spans="1:11">
      <c r="A90" s="4"/>
      <c r="B90" s="5"/>
      <c r="C90" s="24"/>
      <c r="D90" s="24"/>
      <c r="E90" s="3"/>
      <c r="F90" s="3"/>
      <c r="G90" s="3"/>
      <c r="H90" s="3"/>
      <c r="I90" s="3"/>
      <c r="J90" s="3"/>
      <c r="K90" s="3"/>
    </row>
    <row r="91" spans="1:11">
      <c r="A91" s="4"/>
      <c r="B91" s="5"/>
      <c r="C91" s="24"/>
      <c r="D91" s="24"/>
      <c r="E91" s="3"/>
      <c r="F91" s="3"/>
      <c r="G91" s="3"/>
      <c r="H91" s="3"/>
      <c r="I91" s="3"/>
      <c r="J91" s="3"/>
      <c r="K91" s="3"/>
    </row>
    <row r="92" spans="1:11">
      <c r="A92" s="4"/>
      <c r="B92" s="5"/>
      <c r="C92" s="24"/>
      <c r="D92" s="24"/>
      <c r="E92" s="3"/>
      <c r="F92" s="3"/>
      <c r="G92" s="3"/>
      <c r="H92" s="3"/>
      <c r="I92" s="3"/>
      <c r="J92" s="3"/>
      <c r="K92" s="3"/>
    </row>
    <row r="93" spans="1:11">
      <c r="A93" s="4"/>
      <c r="B93" s="5"/>
      <c r="C93" s="24"/>
      <c r="D93" s="24"/>
      <c r="E93" s="3"/>
      <c r="F93" s="3"/>
      <c r="G93" s="3"/>
      <c r="H93" s="3"/>
      <c r="I93" s="3"/>
      <c r="J93" s="3"/>
      <c r="K93" s="3"/>
    </row>
    <row r="94" spans="1:11">
      <c r="A94" s="4"/>
      <c r="B94" s="5"/>
      <c r="C94" s="24"/>
      <c r="D94" s="24"/>
      <c r="E94" s="3"/>
      <c r="F94" s="3"/>
      <c r="G94" s="3"/>
      <c r="H94" s="3"/>
      <c r="I94" s="3"/>
      <c r="J94" s="3"/>
      <c r="K94" s="3"/>
    </row>
    <row r="95" spans="1:11">
      <c r="A95" s="4"/>
      <c r="B95" s="5"/>
      <c r="C95" s="24"/>
      <c r="D95" s="24"/>
      <c r="E95" s="3"/>
      <c r="F95" s="3"/>
      <c r="G95" s="3"/>
      <c r="H95" s="3"/>
      <c r="I95" s="3"/>
      <c r="J95" s="3"/>
      <c r="K95" s="3"/>
    </row>
    <row r="96" spans="1:11">
      <c r="A96" s="4"/>
      <c r="B96" s="5"/>
      <c r="C96" s="24"/>
      <c r="D96" s="24"/>
      <c r="E96" s="3"/>
      <c r="F96" s="3"/>
      <c r="G96" s="3"/>
      <c r="H96" s="3"/>
      <c r="I96" s="3"/>
      <c r="J96" s="3"/>
      <c r="K96" s="3"/>
    </row>
    <row r="97" spans="1:11">
      <c r="A97" s="4"/>
      <c r="B97" s="5"/>
      <c r="C97" s="24"/>
      <c r="D97" s="24"/>
      <c r="E97" s="3"/>
      <c r="F97" s="3"/>
      <c r="G97" s="3"/>
      <c r="H97" s="3"/>
      <c r="I97" s="3"/>
      <c r="J97" s="3"/>
      <c r="K97" s="3"/>
    </row>
    <row r="98" spans="1:11">
      <c r="A98" s="4"/>
      <c r="B98" s="5"/>
      <c r="C98" s="24"/>
      <c r="D98" s="24"/>
      <c r="E98" s="3"/>
      <c r="F98" s="3"/>
      <c r="G98" s="3"/>
      <c r="H98" s="3"/>
      <c r="I98" s="3"/>
      <c r="J98" s="3"/>
      <c r="K98" s="3"/>
    </row>
    <row r="99" spans="1:11">
      <c r="A99" s="4"/>
      <c r="B99" s="5"/>
      <c r="C99" s="24"/>
      <c r="D99" s="24"/>
      <c r="E99" s="3"/>
      <c r="F99" s="3"/>
      <c r="G99" s="3"/>
      <c r="H99" s="3"/>
      <c r="I99" s="3"/>
      <c r="J99" s="3"/>
      <c r="K99" s="3"/>
    </row>
    <row r="100" spans="1:11">
      <c r="A100" s="4"/>
      <c r="B100" s="5"/>
      <c r="C100" s="24"/>
      <c r="D100" s="24"/>
      <c r="E100" s="3"/>
      <c r="F100" s="3"/>
      <c r="G100" s="3"/>
      <c r="H100" s="3"/>
      <c r="I100" s="3"/>
      <c r="J100" s="3"/>
      <c r="K100" s="3"/>
    </row>
    <row r="101" spans="1:11">
      <c r="A101" s="4"/>
      <c r="B101" s="5"/>
      <c r="C101" s="24"/>
      <c r="D101" s="24"/>
      <c r="E101" s="3"/>
      <c r="F101" s="3"/>
      <c r="G101" s="3"/>
      <c r="H101" s="3"/>
      <c r="I101" s="3"/>
      <c r="J101" s="3"/>
      <c r="K101" s="3"/>
    </row>
    <row r="102" spans="1:11">
      <c r="A102" s="4"/>
      <c r="B102" s="5"/>
      <c r="C102" s="24"/>
      <c r="D102" s="24"/>
      <c r="E102" s="3"/>
      <c r="F102" s="3"/>
      <c r="G102" s="3"/>
      <c r="H102" s="3"/>
      <c r="I102" s="3"/>
      <c r="J102" s="3"/>
      <c r="K102" s="3"/>
    </row>
    <row r="103" spans="1:11">
      <c r="A103" s="4"/>
      <c r="B103" s="5"/>
      <c r="C103" s="24"/>
      <c r="D103" s="24"/>
      <c r="E103" s="3"/>
      <c r="F103" s="3"/>
      <c r="G103" s="3"/>
      <c r="H103" s="3"/>
      <c r="I103" s="3"/>
      <c r="J103" s="3"/>
      <c r="K103" s="3"/>
    </row>
    <row r="104" spans="1:11">
      <c r="A104" s="4"/>
      <c r="B104" s="5"/>
      <c r="C104" s="24"/>
      <c r="D104" s="24"/>
      <c r="E104" s="3"/>
      <c r="F104" s="3"/>
      <c r="G104" s="3"/>
      <c r="H104" s="3"/>
      <c r="I104" s="3"/>
      <c r="J104" s="3"/>
      <c r="K104" s="3"/>
    </row>
    <row r="105" spans="1:11">
      <c r="A105" s="4"/>
      <c r="B105" s="5"/>
      <c r="C105" s="24"/>
      <c r="D105" s="24"/>
      <c r="E105" s="3"/>
      <c r="F105" s="3"/>
      <c r="G105" s="3"/>
      <c r="H105" s="3"/>
      <c r="I105" s="3"/>
      <c r="J105" s="3"/>
      <c r="K105" s="3"/>
    </row>
  </sheetData>
  <mergeCells count="8">
    <mergeCell ref="N17:S17"/>
    <mergeCell ref="M25:T25"/>
    <mergeCell ref="A1:P1"/>
    <mergeCell ref="A2:P2"/>
    <mergeCell ref="A3:P3"/>
    <mergeCell ref="A4:E4"/>
    <mergeCell ref="F4:K4"/>
    <mergeCell ref="N4:P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 Attainment-2017-20</vt:lpstr>
      <vt:lpstr>CO Attainment-2018-21</vt:lpstr>
      <vt:lpstr>CO Attainment-2019-22</vt:lpstr>
      <vt:lpstr>CO Attainment-2020-23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Nistarini College</dc:creator>
  <cp:lastModifiedBy>User</cp:lastModifiedBy>
  <dcterms:created xsi:type="dcterms:W3CDTF">2023-07-02T03:41:55Z</dcterms:created>
  <dcterms:modified xsi:type="dcterms:W3CDTF">2023-10-04T06:48:54Z</dcterms:modified>
</cp:coreProperties>
</file>