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21840" windowHeight="12450" activeTab="3"/>
  </bookViews>
  <sheets>
    <sheet name="CO Attainment-2017-20" sheetId="1" r:id="rId1"/>
    <sheet name="CO Attainment-2018-21" sheetId="2" r:id="rId2"/>
    <sheet name="CO Attainment-2019-22" sheetId="3" r:id="rId3"/>
    <sheet name="CO Attainment-2020-23" sheetId="4" r:id="rId4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3"/>
  <c r="N11"/>
  <c r="O12" i="4"/>
  <c r="O11"/>
  <c r="O10"/>
  <c r="O9"/>
  <c r="O8"/>
  <c r="O7"/>
  <c r="O6"/>
  <c r="O12" i="3"/>
  <c r="O11"/>
  <c r="O10"/>
  <c r="O9"/>
  <c r="O8"/>
  <c r="O7"/>
  <c r="O6"/>
  <c r="O12" i="2"/>
  <c r="O11"/>
  <c r="O10"/>
  <c r="O9"/>
  <c r="O8"/>
  <c r="O7"/>
  <c r="O6"/>
  <c r="O11" i="1"/>
  <c r="O10"/>
  <c r="O9"/>
  <c r="O8"/>
  <c r="O7"/>
  <c r="O12"/>
  <c r="N12" i="4" l="1"/>
  <c r="M12"/>
  <c r="N11"/>
  <c r="M11"/>
  <c r="N10"/>
  <c r="M10"/>
  <c r="Q21" s="1"/>
  <c r="N9"/>
  <c r="M9"/>
  <c r="N8"/>
  <c r="M8"/>
  <c r="N7"/>
  <c r="M7"/>
  <c r="N6"/>
  <c r="M6"/>
  <c r="N12" i="3"/>
  <c r="M12"/>
  <c r="N10"/>
  <c r="M10"/>
  <c r="P10" s="1"/>
  <c r="Q20" s="1"/>
  <c r="N9"/>
  <c r="M9"/>
  <c r="N8"/>
  <c r="M8"/>
  <c r="N7"/>
  <c r="M7"/>
  <c r="P7" s="1"/>
  <c r="N20" s="1"/>
  <c r="N6"/>
  <c r="M6"/>
  <c r="N12" i="2"/>
  <c r="M12"/>
  <c r="N11"/>
  <c r="M11"/>
  <c r="N10"/>
  <c r="M10"/>
  <c r="N9"/>
  <c r="M9"/>
  <c r="N8"/>
  <c r="M8"/>
  <c r="N7"/>
  <c r="M7"/>
  <c r="N6"/>
  <c r="M6"/>
  <c r="P12" i="1"/>
  <c r="S20" s="1"/>
  <c r="P8"/>
  <c r="O20" s="1"/>
  <c r="P7" i="4" l="1"/>
  <c r="N20" s="1"/>
  <c r="P12"/>
  <c r="S20" s="1"/>
  <c r="P8"/>
  <c r="O20" s="1"/>
  <c r="M21"/>
  <c r="P8" i="3"/>
  <c r="O20" s="1"/>
  <c r="P9"/>
  <c r="P20" s="1"/>
  <c r="P6"/>
  <c r="M20" s="1"/>
  <c r="R21"/>
  <c r="P12"/>
  <c r="S20" s="1"/>
  <c r="Q21"/>
  <c r="Q22" s="1"/>
  <c r="Q23" s="1"/>
  <c r="P9" i="2"/>
  <c r="P20" s="1"/>
  <c r="Q21"/>
  <c r="R21"/>
  <c r="O21"/>
  <c r="P7"/>
  <c r="N20" s="1"/>
  <c r="P6"/>
  <c r="M20" s="1"/>
  <c r="P7" i="1"/>
  <c r="N20" s="1"/>
  <c r="P11"/>
  <c r="R20" s="1"/>
  <c r="M21" i="2"/>
  <c r="P6" i="1"/>
  <c r="M20" s="1"/>
  <c r="P10" i="2"/>
  <c r="Q20" s="1"/>
  <c r="P10" i="4"/>
  <c r="Q20" s="1"/>
  <c r="Q22" s="1"/>
  <c r="Q23" s="1"/>
  <c r="M21" i="3"/>
  <c r="R21" i="4"/>
  <c r="P21" i="2"/>
  <c r="P9" i="1"/>
  <c r="P20" s="1"/>
  <c r="P8" i="2"/>
  <c r="O20" s="1"/>
  <c r="O21" i="3"/>
  <c r="P6" i="4"/>
  <c r="M20" s="1"/>
  <c r="P10" i="1"/>
  <c r="Q20" s="1"/>
  <c r="P12" i="2"/>
  <c r="S20" s="1"/>
  <c r="P21" i="3"/>
  <c r="P9" i="4"/>
  <c r="P20" s="1"/>
  <c r="O21"/>
  <c r="P21"/>
  <c r="N21" i="1"/>
  <c r="N21" i="4"/>
  <c r="P11"/>
  <c r="R20" s="1"/>
  <c r="S21"/>
  <c r="N21" i="3"/>
  <c r="N22" s="1"/>
  <c r="N23" s="1"/>
  <c r="P11"/>
  <c r="R20" s="1"/>
  <c r="S21"/>
  <c r="N21" i="2"/>
  <c r="P11"/>
  <c r="R20" s="1"/>
  <c r="S21"/>
  <c r="P21" i="1"/>
  <c r="M21"/>
  <c r="O21"/>
  <c r="Q21"/>
  <c r="R21"/>
  <c r="S21"/>
  <c r="S22" s="1"/>
  <c r="S23" s="1"/>
  <c r="N22" i="4" l="1"/>
  <c r="N23" s="1"/>
  <c r="S22"/>
  <c r="S23" s="1"/>
  <c r="P22"/>
  <c r="P23" s="1"/>
  <c r="M22"/>
  <c r="M23" s="1"/>
  <c r="R22"/>
  <c r="R23" s="1"/>
  <c r="O22"/>
  <c r="O23" s="1"/>
  <c r="O22" i="3"/>
  <c r="O23" s="1"/>
  <c r="P22"/>
  <c r="P23" s="1"/>
  <c r="M22"/>
  <c r="M23" s="1"/>
  <c r="R22"/>
  <c r="R23" s="1"/>
  <c r="S22"/>
  <c r="S23" s="1"/>
  <c r="P22" i="2"/>
  <c r="P23" s="1"/>
  <c r="Q22"/>
  <c r="Q23" s="1"/>
  <c r="R22"/>
  <c r="R23" s="1"/>
  <c r="M22"/>
  <c r="M23" s="1"/>
  <c r="O22"/>
  <c r="O23" s="1"/>
  <c r="N22"/>
  <c r="N23" s="1"/>
  <c r="S22"/>
  <c r="S23" s="1"/>
  <c r="R22" i="1"/>
  <c r="R23" s="1"/>
  <c r="Q22"/>
  <c r="Q23" s="1"/>
  <c r="N22"/>
  <c r="N23" s="1"/>
  <c r="P22"/>
  <c r="M22"/>
  <c r="M23" s="1"/>
  <c r="O22"/>
  <c r="O23" s="1"/>
</calcChain>
</file>

<file path=xl/sharedStrings.xml><?xml version="1.0" encoding="utf-8"?>
<sst xmlns="http://schemas.openxmlformats.org/spreadsheetml/2006/main" count="282" uniqueCount="170">
  <si>
    <t>NISTARINI COLLEGE, PURULIA</t>
  </si>
  <si>
    <t>Sl. No.</t>
  </si>
  <si>
    <t>Name of the Student</t>
  </si>
  <si>
    <t>SGPA - 1</t>
  </si>
  <si>
    <t>SGPA - 2</t>
  </si>
  <si>
    <t>SGPA - 3</t>
  </si>
  <si>
    <t>SGPA - 4</t>
  </si>
  <si>
    <t>SGPA - 5</t>
  </si>
  <si>
    <t>SGPA - 6</t>
  </si>
  <si>
    <t>CGPA</t>
  </si>
  <si>
    <t>SGPA ANALYSIS</t>
  </si>
  <si>
    <t>No. of Students with SGPA between 8 - 10</t>
  </si>
  <si>
    <t>No. of Students with SGPA between 6 - 8</t>
  </si>
  <si>
    <t>No. of Students with SGPA &lt; 6</t>
  </si>
  <si>
    <t>Semester</t>
  </si>
  <si>
    <t>SEMESTER-WISE CO ANALYSIS</t>
  </si>
  <si>
    <t>Program Outcome</t>
  </si>
  <si>
    <t>SEMESTER</t>
  </si>
  <si>
    <t>COURSE OUTCOMES</t>
  </si>
  <si>
    <t>Total Students</t>
  </si>
  <si>
    <t>No. of students with SGPA &gt; 6</t>
  </si>
  <si>
    <t>Semester-wise CO Attainment (%)</t>
  </si>
  <si>
    <t>CO Attainment Level</t>
  </si>
  <si>
    <t>SEM-1</t>
  </si>
  <si>
    <t>SEM-2</t>
  </si>
  <si>
    <t>SEM-3</t>
  </si>
  <si>
    <t>SEM-4</t>
  </si>
  <si>
    <t>SEM-5</t>
  </si>
  <si>
    <t>SEM-6</t>
  </si>
  <si>
    <t>Regn. No. with year</t>
  </si>
  <si>
    <t xml:space="preserve">   </t>
  </si>
  <si>
    <t>Total</t>
  </si>
  <si>
    <t xml:space="preserve">Instructions: 1. Fill up columns A to J.2. Fill up the total number of CO of the CC-papers (NOT GE/AECC/LCC) in columns M to R (yellow), and total PO in column S (yellow). 3. Write the values of XX and X in the conclusion box. </t>
  </si>
  <si>
    <t>Bratati Dutta</t>
  </si>
  <si>
    <t>PROGRAME CODE-BNUT</t>
  </si>
  <si>
    <t>Dipanwita Chail</t>
  </si>
  <si>
    <t>Iti MANDAL</t>
  </si>
  <si>
    <t>Jhuma Mahata</t>
  </si>
  <si>
    <t>Maitrayee Banerjee</t>
  </si>
  <si>
    <t>Mayna Soren</t>
  </si>
  <si>
    <t>Priti Sen</t>
  </si>
  <si>
    <t>Pritilata Mahato</t>
  </si>
  <si>
    <t>Priya sen</t>
  </si>
  <si>
    <t>Rajani Tudu</t>
  </si>
  <si>
    <t>Satabdi Pal</t>
  </si>
  <si>
    <t>Smriti Patra</t>
  </si>
  <si>
    <t>Somashree Mandal</t>
  </si>
  <si>
    <t>Sonali Kumbhakar</t>
  </si>
  <si>
    <t>Suchismita Dey</t>
  </si>
  <si>
    <t>Swati Mandal</t>
  </si>
  <si>
    <t xml:space="preserve"> DEPARTMENT -NUTRITION (HONS)                                                                                                                                       ATTAINMENT BASED SGPA( FOR ALL THE 6TH SEMESTER) AND  CGPA FOR ACADEMIC SESSION 2017-2020</t>
  </si>
  <si>
    <t>Aditi Ghosh</t>
  </si>
  <si>
    <t>Aditi Mahato</t>
  </si>
  <si>
    <t>Anita Mondal</t>
  </si>
  <si>
    <t>Dipshika Chatterjee</t>
  </si>
  <si>
    <t>Dishani Banerjee</t>
  </si>
  <si>
    <t>Ishika Dutta</t>
  </si>
  <si>
    <t>Lipika Sabar</t>
  </si>
  <si>
    <t>Madhabi Mahato</t>
  </si>
  <si>
    <t>Mahima Mallik</t>
  </si>
  <si>
    <t>Mallika Dey</t>
  </si>
  <si>
    <t>Moumita Chattopadhyay</t>
  </si>
  <si>
    <t>Mousumi Mondal</t>
  </si>
  <si>
    <t>Pallabi Roy</t>
  </si>
  <si>
    <t>Priyanka Mishra</t>
  </si>
  <si>
    <t>Puja Dey</t>
  </si>
  <si>
    <t>Ruma Mahato</t>
  </si>
  <si>
    <t>Sahin Parveen</t>
  </si>
  <si>
    <t>Shubhra Mahato</t>
  </si>
  <si>
    <t>Soumita Sen</t>
  </si>
  <si>
    <t>Sunanda Rooj</t>
  </si>
  <si>
    <t>Susmita Sen</t>
  </si>
  <si>
    <t>Sawani Ghosh</t>
  </si>
  <si>
    <t>DEPARTMENT-NUTRITION (HONS)</t>
  </si>
  <si>
    <t>Ankita kundu</t>
  </si>
  <si>
    <t>Anjali Gorain</t>
  </si>
  <si>
    <t>Ankita Acharya</t>
  </si>
  <si>
    <t>Anuradha Mahato</t>
  </si>
  <si>
    <t>Arunima Chandra</t>
  </si>
  <si>
    <t>Atiya Zabin</t>
  </si>
  <si>
    <t>Kabita Mahato</t>
  </si>
  <si>
    <t>Khushi Hazra</t>
  </si>
  <si>
    <t>Lata  Goria</t>
  </si>
  <si>
    <t>Piyali Nath</t>
  </si>
  <si>
    <t>Priti Chandra</t>
  </si>
  <si>
    <t>Sayani Das</t>
  </si>
  <si>
    <t>Sayantika Majhi</t>
  </si>
  <si>
    <t>Sumona Mukherjee</t>
  </si>
  <si>
    <t xml:space="preserve"> PROGRAME CODE-BNUT</t>
  </si>
  <si>
    <t>ATTAINMENT BASED SGPA (FOR ALL THE 6TH SEMESTER) AND  SGPA FOR ACADEMIC SESSION 2018-2021</t>
  </si>
  <si>
    <t>Barnali Singha Modak</t>
  </si>
  <si>
    <t>Mahamaya Mahato</t>
  </si>
  <si>
    <t>Mamoni Mandal</t>
  </si>
  <si>
    <t>Manisha Panda</t>
  </si>
  <si>
    <t>Mitali Mahato</t>
  </si>
  <si>
    <t>Pragati Banerjee</t>
  </si>
  <si>
    <t>Priya  Haldar</t>
  </si>
  <si>
    <t>Puja Pal</t>
  </si>
  <si>
    <t>Riya Dutta</t>
  </si>
  <si>
    <t>Saraswati Mandal</t>
  </si>
  <si>
    <t>Smita Dey</t>
  </si>
  <si>
    <t>PROGRAM CODE: BNUT</t>
  </si>
  <si>
    <t>DEPARTMENT OF NUTRITION (HONS)</t>
  </si>
  <si>
    <t xml:space="preserve">                                                                                                                              ATTAINMENT BASED SGPA(FOR ALL THE 6TH SEMESTER) AND SGPA FOR  ACADEMIC SESSION-2019-2022</t>
  </si>
  <si>
    <t xml:space="preserve">                                                                                   ATTAINMENT BASED ON SGPA (FOR ALL THE 6 SEMESTERS) AND CGPA FOR ACADEMIC SESSION 2020-23</t>
  </si>
  <si>
    <t>IT IS OBSERVED IN THE FINAL RESULT (CGPA) THAT, 100 % STUDENTS ACHIEVED MORE THAN 60% MARKS, SO THE HIGHEST CO ATTAINMENT LEVEL-3 HAS BEEN ATTAINED.</t>
  </si>
  <si>
    <r>
      <t xml:space="preserve">Target Levels:
</t>
    </r>
    <r>
      <rPr>
        <b/>
        <sz val="11"/>
        <color rgb="FFC00000"/>
        <rFont val="Calibri"/>
        <family val="2"/>
        <scheme val="minor"/>
      </rPr>
      <t>Level - 1: 50%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F0"/>
        <rFont val="Calibri"/>
        <family val="2"/>
        <scheme val="minor"/>
      </rPr>
      <t>Level - 2: 60%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 xml:space="preserve">Level - 3: 75% students getting 60% marks.
</t>
    </r>
  </si>
  <si>
    <t>009300 of 2019-2020</t>
  </si>
  <si>
    <t>009301 of 2019-2020</t>
  </si>
  <si>
    <t>009307 of 2021-2020</t>
  </si>
  <si>
    <t>009313 of 2019-2020</t>
  </si>
  <si>
    <t>009314 of 2019-2020</t>
  </si>
  <si>
    <t>009332 of 2019-2020</t>
  </si>
  <si>
    <t>009339 of 2019-2020</t>
  </si>
  <si>
    <t>009342 of 2019-2020</t>
  </si>
  <si>
    <t>009366 of 2019-2020</t>
  </si>
  <si>
    <t>009375 of 2019-2020</t>
  </si>
  <si>
    <t>009399 of 2019-2020</t>
  </si>
  <si>
    <t>009403 of 2019-2020</t>
  </si>
  <si>
    <t>009427 of 2019-2020</t>
  </si>
  <si>
    <t>010047 0f 2020-2021</t>
  </si>
  <si>
    <t>010063 of 2020-2021</t>
  </si>
  <si>
    <t>010066 of 2020-2021</t>
  </si>
  <si>
    <t>010068 of 2020-2021</t>
  </si>
  <si>
    <t>010072 of 2020-2021</t>
  </si>
  <si>
    <t>010083 of 2020-2021</t>
  </si>
  <si>
    <t>010087 of 2020-2021</t>
  </si>
  <si>
    <t>010094 of 2020-2021</t>
  </si>
  <si>
    <t>010103 of 2020-2021</t>
  </si>
  <si>
    <t>010113 of 2020-2021</t>
  </si>
  <si>
    <t>010121 of 2020-2021</t>
  </si>
  <si>
    <t>009886 of 2018-2019</t>
  </si>
  <si>
    <t>009830 of 2018-2019</t>
  </si>
  <si>
    <t>009831 of 2018-2019</t>
  </si>
  <si>
    <t>009839 of 2018-2019</t>
  </si>
  <si>
    <t>009870 of 2018-2019</t>
  </si>
  <si>
    <t>009872 of 2018-2019</t>
  </si>
  <si>
    <t>009877 of 2018-2019</t>
  </si>
  <si>
    <t>009885 of 2018-2019</t>
  </si>
  <si>
    <t>009889 of 2018-2019</t>
  </si>
  <si>
    <t>009890 of 2018-2019</t>
  </si>
  <si>
    <t>009903 of 2018-2019</t>
  </si>
  <si>
    <t>009906 of 2018-2019</t>
  </si>
  <si>
    <t>009915 of 2018-2019</t>
  </si>
  <si>
    <t>009935 of 2018-2019</t>
  </si>
  <si>
    <t>009938 of 2018-2019</t>
  </si>
  <si>
    <t>009948 of 2018-2019</t>
  </si>
  <si>
    <t>009950 of 2018-2019</t>
  </si>
  <si>
    <t>009966 of 2018-2019</t>
  </si>
  <si>
    <t>009975 of 2018-2019</t>
  </si>
  <si>
    <t>009985 of 2018-2019</t>
  </si>
  <si>
    <t>009989 of 2018-2019</t>
  </si>
  <si>
    <t>011494 of 2018-2019</t>
  </si>
  <si>
    <t>009446 of 2017-2018</t>
  </si>
  <si>
    <t>009462 of 2017-2018</t>
  </si>
  <si>
    <t>009466 of 2017-2018</t>
  </si>
  <si>
    <t xml:space="preserve"> 009474 of 2017 -2018</t>
  </si>
  <si>
    <t xml:space="preserve"> 009481 of 2017 2018</t>
  </si>
  <si>
    <t>009493 of 2017-2018</t>
  </si>
  <si>
    <t>009496 of 2017-2018</t>
  </si>
  <si>
    <t xml:space="preserve"> 009520 of 2017-2018</t>
  </si>
  <si>
    <t>009521 of 2017-2018</t>
  </si>
  <si>
    <t>009524 of 2017-2018</t>
  </si>
  <si>
    <t>009528 of 2017-2018</t>
  </si>
  <si>
    <t>009538 of 2017-2018</t>
  </si>
  <si>
    <t>009542 of 2017-2018</t>
  </si>
  <si>
    <t>009547 of 2017-2018</t>
  </si>
  <si>
    <t>009548 of 2017-2018</t>
  </si>
  <si>
    <t>009551 of 2017-2018</t>
  </si>
  <si>
    <t>009567 of 2017-2018</t>
  </si>
</sst>
</file>

<file path=xl/styles.xml><?xml version="1.0" encoding="utf-8"?>
<styleSheet xmlns="http://schemas.openxmlformats.org/spreadsheetml/2006/main">
  <numFmts count="1">
    <numFmt numFmtId="164" formatCode="###0;###0"/>
  </numFmts>
  <fonts count="1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8"/>
      <name val="Arial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top" wrapText="1"/>
    </xf>
    <xf numFmtId="2" fontId="0" fillId="0" borderId="5" xfId="0" applyNumberForma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/>
    </xf>
    <xf numFmtId="2" fontId="0" fillId="0" borderId="5" xfId="0" applyNumberFormat="1" applyBorder="1" applyAlignment="1">
      <alignment horizontal="left" vertical="center" wrapText="1"/>
    </xf>
    <xf numFmtId="164" fontId="11" fillId="0" borderId="6" xfId="0" applyNumberFormat="1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0" fillId="0" borderId="8" xfId="0" applyFont="1" applyBorder="1" applyAlignment="1">
      <alignment horizontal="left" vertical="top" wrapText="1"/>
    </xf>
    <xf numFmtId="164" fontId="11" fillId="0" borderId="8" xfId="0" applyNumberFormat="1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164" fontId="11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4" fontId="1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164" fontId="11" fillId="0" borderId="0" xfId="0" applyNumberFormat="1" applyFont="1" applyBorder="1" applyAlignment="1">
      <alignment horizontal="center" vertical="center" wrapText="1"/>
    </xf>
    <xf numFmtId="2" fontId="0" fillId="0" borderId="0" xfId="0" applyNumberFormat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5"/>
  <sheetViews>
    <sheetView topLeftCell="F15" workbookViewId="0">
      <selection activeCell="H28" sqref="H28"/>
    </sheetView>
  </sheetViews>
  <sheetFormatPr defaultRowHeight="15"/>
  <cols>
    <col min="2" max="2" width="18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ht="20.45" customHeight="1">
      <c r="A2" s="45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ht="22.9" customHeight="1">
      <c r="A3" s="44" t="s">
        <v>50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>
      <c r="A4" s="46" t="s">
        <v>34</v>
      </c>
      <c r="B4" s="46"/>
      <c r="C4" s="46"/>
      <c r="D4" s="46"/>
      <c r="E4" s="46" t="s">
        <v>30</v>
      </c>
      <c r="F4" s="46"/>
      <c r="G4" s="46"/>
      <c r="H4" s="46"/>
      <c r="I4" s="46"/>
      <c r="J4" s="46"/>
      <c r="L4" s="1"/>
      <c r="M4" s="46" t="s">
        <v>10</v>
      </c>
      <c r="N4" s="46"/>
      <c r="O4" s="46"/>
    </row>
    <row r="5" spans="1:16" ht="45">
      <c r="A5" s="1" t="s">
        <v>1</v>
      </c>
      <c r="B5" s="1" t="s">
        <v>2</v>
      </c>
      <c r="C5" s="2" t="s">
        <v>29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31</v>
      </c>
    </row>
    <row r="6" spans="1:16" ht="36">
      <c r="A6" s="4">
        <v>1</v>
      </c>
      <c r="B6" s="19" t="s">
        <v>74</v>
      </c>
      <c r="C6" s="16" t="s">
        <v>153</v>
      </c>
      <c r="D6" s="15">
        <v>7.55</v>
      </c>
      <c r="E6" s="15">
        <v>8.0299999999999994</v>
      </c>
      <c r="F6" s="15">
        <v>9.5399999999999991</v>
      </c>
      <c r="G6" s="15">
        <v>8.77</v>
      </c>
      <c r="H6" s="15">
        <v>8.75</v>
      </c>
      <c r="I6" s="15">
        <v>8.75</v>
      </c>
      <c r="J6" s="15">
        <v>8.65</v>
      </c>
      <c r="L6" s="6">
        <v>1</v>
      </c>
      <c r="M6" s="4">
        <v>1</v>
      </c>
      <c r="N6" s="9">
        <v>14</v>
      </c>
      <c r="O6" s="4">
        <v>2</v>
      </c>
      <c r="P6" s="1">
        <f>M6+N6+O6</f>
        <v>17</v>
      </c>
    </row>
    <row r="7" spans="1:16" ht="36">
      <c r="A7" s="4">
        <v>2</v>
      </c>
      <c r="B7" s="19" t="s">
        <v>33</v>
      </c>
      <c r="C7" s="16" t="s">
        <v>154</v>
      </c>
      <c r="D7" s="15">
        <v>6.45</v>
      </c>
      <c r="E7" s="15">
        <v>7.01</v>
      </c>
      <c r="F7" s="15">
        <v>8.08</v>
      </c>
      <c r="G7" s="15">
        <v>8.77</v>
      </c>
      <c r="H7" s="15">
        <v>8.25</v>
      </c>
      <c r="I7" s="15">
        <v>8.0500000000000007</v>
      </c>
      <c r="J7" s="15">
        <v>7.92</v>
      </c>
      <c r="L7" s="7">
        <v>2</v>
      </c>
      <c r="M7" s="9">
        <v>7</v>
      </c>
      <c r="N7" s="4">
        <v>10</v>
      </c>
      <c r="O7" s="4">
        <f>SUM(COUNTIFS($E$6:$E$105, {"&lt;6","GPW"}))</f>
        <v>0</v>
      </c>
      <c r="P7" s="1">
        <f t="shared" ref="P7:P12" si="0">M7+N7+O7</f>
        <v>17</v>
      </c>
    </row>
    <row r="8" spans="1:16" ht="36">
      <c r="A8" s="4">
        <v>3</v>
      </c>
      <c r="B8" s="14" t="s">
        <v>35</v>
      </c>
      <c r="C8" s="16" t="s">
        <v>155</v>
      </c>
      <c r="D8" s="15">
        <v>7</v>
      </c>
      <c r="E8" s="15">
        <v>8</v>
      </c>
      <c r="F8" s="15">
        <v>7.92</v>
      </c>
      <c r="G8" s="15">
        <v>8.85</v>
      </c>
      <c r="H8" s="15">
        <v>8.75</v>
      </c>
      <c r="I8" s="15">
        <v>8.25</v>
      </c>
      <c r="J8" s="15">
        <v>8.15</v>
      </c>
      <c r="L8" s="7">
        <v>3</v>
      </c>
      <c r="M8" s="4">
        <v>9</v>
      </c>
      <c r="N8" s="4">
        <v>8</v>
      </c>
      <c r="O8" s="4">
        <f>SUM(COUNTIFS($F$6:$F$105, {"&lt;6","GPW"}))</f>
        <v>0</v>
      </c>
      <c r="P8" s="1">
        <f t="shared" si="0"/>
        <v>17</v>
      </c>
    </row>
    <row r="9" spans="1:16" ht="36">
      <c r="A9" s="4">
        <v>4</v>
      </c>
      <c r="B9" s="14" t="s">
        <v>36</v>
      </c>
      <c r="C9" s="16" t="s">
        <v>156</v>
      </c>
      <c r="D9" s="15">
        <v>6.45</v>
      </c>
      <c r="E9" s="15">
        <v>7.3</v>
      </c>
      <c r="F9" s="15">
        <v>7.31</v>
      </c>
      <c r="G9" s="15">
        <v>7.77</v>
      </c>
      <c r="H9" s="15">
        <v>8.25</v>
      </c>
      <c r="I9" s="15">
        <v>8.0500000000000007</v>
      </c>
      <c r="J9" s="15">
        <v>7.73</v>
      </c>
      <c r="L9" s="7">
        <v>4</v>
      </c>
      <c r="M9" s="4">
        <v>11</v>
      </c>
      <c r="N9" s="4">
        <v>6</v>
      </c>
      <c r="O9" s="4">
        <f>SUM(COUNTIFS($G$6:$G$105, {"&lt;6","GPW"}))</f>
        <v>0</v>
      </c>
      <c r="P9" s="1">
        <f t="shared" si="0"/>
        <v>17</v>
      </c>
    </row>
    <row r="10" spans="1:16" ht="36">
      <c r="A10" s="4">
        <v>5</v>
      </c>
      <c r="B10" s="14" t="s">
        <v>37</v>
      </c>
      <c r="C10" s="16" t="s">
        <v>157</v>
      </c>
      <c r="D10" s="15">
        <v>7</v>
      </c>
      <c r="E10" s="15">
        <v>7.7</v>
      </c>
      <c r="F10" s="15">
        <v>7.31</v>
      </c>
      <c r="G10" s="15">
        <v>7.15</v>
      </c>
      <c r="H10" s="15">
        <v>7.25</v>
      </c>
      <c r="I10" s="15">
        <v>8.5</v>
      </c>
      <c r="J10" s="15">
        <v>7.48</v>
      </c>
      <c r="L10" s="7">
        <v>5</v>
      </c>
      <c r="M10" s="4">
        <v>9</v>
      </c>
      <c r="N10" s="4">
        <v>8</v>
      </c>
      <c r="O10" s="4">
        <f>SUM(COUNTIFS($H$6:$H$105, {"&lt;6","GPW"}))</f>
        <v>0</v>
      </c>
      <c r="P10" s="1">
        <f t="shared" si="0"/>
        <v>17</v>
      </c>
    </row>
    <row r="11" spans="1:16" ht="36">
      <c r="A11" s="4">
        <v>6</v>
      </c>
      <c r="B11" s="14" t="s">
        <v>38</v>
      </c>
      <c r="C11" s="16" t="s">
        <v>158</v>
      </c>
      <c r="D11" s="15">
        <v>6.82</v>
      </c>
      <c r="E11" s="15">
        <v>7.7</v>
      </c>
      <c r="F11" s="15">
        <v>8.85</v>
      </c>
      <c r="G11" s="15">
        <v>9.8000000000000007</v>
      </c>
      <c r="H11" s="15">
        <v>8.25</v>
      </c>
      <c r="I11" s="15">
        <v>8.5</v>
      </c>
      <c r="J11" s="15">
        <v>8.25</v>
      </c>
      <c r="L11" s="7">
        <v>6</v>
      </c>
      <c r="M11" s="4">
        <v>15</v>
      </c>
      <c r="N11" s="4">
        <v>2</v>
      </c>
      <c r="O11" s="4">
        <f>SUM(COUNTIFS($I$6:$I$105, {"&lt;6","GPW"}))</f>
        <v>0</v>
      </c>
      <c r="P11" s="1">
        <f t="shared" si="0"/>
        <v>17</v>
      </c>
    </row>
    <row r="12" spans="1:16" ht="36">
      <c r="A12" s="4">
        <v>7</v>
      </c>
      <c r="B12" s="14" t="s">
        <v>39</v>
      </c>
      <c r="C12" s="16" t="s">
        <v>159</v>
      </c>
      <c r="D12" s="15">
        <v>6.18</v>
      </c>
      <c r="E12" s="15">
        <v>6.5</v>
      </c>
      <c r="F12" s="15">
        <v>7.8</v>
      </c>
      <c r="G12" s="15">
        <v>6.46</v>
      </c>
      <c r="H12" s="15">
        <v>6.5</v>
      </c>
      <c r="I12" s="15">
        <v>6.5</v>
      </c>
      <c r="J12" s="15">
        <v>6.55</v>
      </c>
      <c r="L12" s="8" t="s">
        <v>9</v>
      </c>
      <c r="M12" s="1">
        <v>6</v>
      </c>
      <c r="N12" s="1">
        <v>11</v>
      </c>
      <c r="O12" s="1">
        <f>SUM(COUNTIFS($J$6:$J$105, {"&lt;6","GPW"}))</f>
        <v>0</v>
      </c>
      <c r="P12" s="1">
        <f t="shared" si="0"/>
        <v>17</v>
      </c>
    </row>
    <row r="13" spans="1:16" ht="36">
      <c r="A13" s="4">
        <v>8</v>
      </c>
      <c r="B13" s="14" t="s">
        <v>40</v>
      </c>
      <c r="C13" s="16" t="s">
        <v>160</v>
      </c>
      <c r="D13" s="15">
        <v>6.45</v>
      </c>
      <c r="E13" s="15">
        <v>7.6</v>
      </c>
      <c r="F13" s="15">
        <v>7.77</v>
      </c>
      <c r="G13" s="15">
        <v>7.92</v>
      </c>
      <c r="H13" s="15">
        <v>7.25</v>
      </c>
      <c r="I13" s="15">
        <v>8.5</v>
      </c>
      <c r="J13" s="15">
        <v>7.61</v>
      </c>
    </row>
    <row r="14" spans="1:16" ht="36">
      <c r="A14" s="4">
        <v>9</v>
      </c>
      <c r="B14" s="14" t="s">
        <v>41</v>
      </c>
      <c r="C14" s="16" t="s">
        <v>161</v>
      </c>
      <c r="D14" s="15">
        <v>7</v>
      </c>
      <c r="E14" s="15">
        <v>9</v>
      </c>
      <c r="F14" s="15">
        <v>8.31</v>
      </c>
      <c r="G14" s="15">
        <v>8.8000000000000007</v>
      </c>
      <c r="H14" s="15">
        <v>7.75</v>
      </c>
      <c r="I14" s="15">
        <v>8.25</v>
      </c>
      <c r="J14" s="15">
        <v>8.6</v>
      </c>
    </row>
    <row r="15" spans="1:16" ht="36">
      <c r="A15" s="4">
        <v>10</v>
      </c>
      <c r="B15" s="14" t="s">
        <v>42</v>
      </c>
      <c r="C15" s="16" t="s">
        <v>162</v>
      </c>
      <c r="D15" s="15">
        <v>8.09</v>
      </c>
      <c r="E15" s="15">
        <v>8.0299999999999994</v>
      </c>
      <c r="F15" s="15">
        <v>8.5399999999999991</v>
      </c>
      <c r="G15" s="15">
        <v>9.31</v>
      </c>
      <c r="H15" s="15">
        <v>9</v>
      </c>
      <c r="I15" s="15">
        <v>9.25</v>
      </c>
      <c r="J15" s="15">
        <v>8.77</v>
      </c>
    </row>
    <row r="16" spans="1:16" ht="36">
      <c r="A16" s="4">
        <v>11</v>
      </c>
      <c r="B16" s="14" t="s">
        <v>43</v>
      </c>
      <c r="C16" s="16" t="s">
        <v>163</v>
      </c>
      <c r="D16" s="15">
        <v>5.91</v>
      </c>
      <c r="E16" s="15">
        <v>7.5</v>
      </c>
      <c r="F16" s="15">
        <v>8.08</v>
      </c>
      <c r="G16" s="15">
        <v>7.62</v>
      </c>
      <c r="H16" s="15">
        <v>7.5</v>
      </c>
      <c r="I16" s="15">
        <v>7.75</v>
      </c>
      <c r="J16" s="15">
        <v>7.42</v>
      </c>
    </row>
    <row r="17" spans="1:19" ht="75">
      <c r="A17" s="4">
        <v>12</v>
      </c>
      <c r="B17" s="14" t="s">
        <v>44</v>
      </c>
      <c r="C17" s="16" t="s">
        <v>164</v>
      </c>
      <c r="D17" s="15">
        <v>6.45</v>
      </c>
      <c r="E17" s="15">
        <v>7.7</v>
      </c>
      <c r="F17" s="15">
        <v>7.62</v>
      </c>
      <c r="G17" s="15">
        <v>8.5399999999999991</v>
      </c>
      <c r="H17" s="15">
        <v>8</v>
      </c>
      <c r="I17" s="15">
        <v>8.75</v>
      </c>
      <c r="J17" s="15">
        <v>7.87</v>
      </c>
      <c r="L17" s="10" t="s">
        <v>106</v>
      </c>
      <c r="M17" s="42" t="s">
        <v>15</v>
      </c>
      <c r="N17" s="42"/>
      <c r="O17" s="42"/>
      <c r="P17" s="42"/>
      <c r="Q17" s="42"/>
      <c r="R17" s="42"/>
      <c r="S17" s="2" t="s">
        <v>16</v>
      </c>
    </row>
    <row r="18" spans="1:19" ht="36">
      <c r="A18" s="4">
        <v>13</v>
      </c>
      <c r="B18" s="14" t="s">
        <v>45</v>
      </c>
      <c r="C18" s="16" t="s">
        <v>165</v>
      </c>
      <c r="D18" s="15">
        <v>6.18</v>
      </c>
      <c r="E18" s="15">
        <v>8.1</v>
      </c>
      <c r="F18" s="15">
        <v>8.4600000000000009</v>
      </c>
      <c r="G18" s="15">
        <v>8.15</v>
      </c>
      <c r="H18" s="15">
        <v>8</v>
      </c>
      <c r="I18" s="15">
        <v>8.0500000000000007</v>
      </c>
      <c r="J18" s="15">
        <v>7.93</v>
      </c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9</v>
      </c>
    </row>
    <row r="19" spans="1:19" ht="36">
      <c r="A19" s="4">
        <v>14</v>
      </c>
      <c r="B19" s="14" t="s">
        <v>46</v>
      </c>
      <c r="C19" s="16" t="s">
        <v>166</v>
      </c>
      <c r="D19" s="15">
        <v>5.91</v>
      </c>
      <c r="E19" s="15">
        <v>7.01</v>
      </c>
      <c r="F19" s="15">
        <v>7.38</v>
      </c>
      <c r="G19" s="15">
        <v>7.85</v>
      </c>
      <c r="H19" s="15">
        <v>7.25</v>
      </c>
      <c r="I19" s="15">
        <v>8</v>
      </c>
      <c r="J19" s="15">
        <v>7.28</v>
      </c>
      <c r="L19" s="1" t="s">
        <v>18</v>
      </c>
      <c r="M19" s="1"/>
      <c r="N19" s="1"/>
      <c r="O19" s="1"/>
      <c r="P19" s="1"/>
      <c r="Q19" s="1"/>
      <c r="R19" s="1"/>
      <c r="S19" s="1"/>
    </row>
    <row r="20" spans="1:19" ht="36">
      <c r="A20" s="4">
        <v>15</v>
      </c>
      <c r="B20" s="14" t="s">
        <v>47</v>
      </c>
      <c r="C20" s="16" t="s">
        <v>167</v>
      </c>
      <c r="D20" s="15">
        <v>6</v>
      </c>
      <c r="E20" s="15">
        <v>8</v>
      </c>
      <c r="F20" s="15">
        <v>8.31</v>
      </c>
      <c r="G20" s="15">
        <v>8.3800000000000008</v>
      </c>
      <c r="H20" s="15">
        <v>7.75</v>
      </c>
      <c r="I20" s="15">
        <v>8.25</v>
      </c>
      <c r="J20" s="15">
        <v>7.82</v>
      </c>
      <c r="L20" s="11" t="s">
        <v>19</v>
      </c>
      <c r="M20" s="1">
        <f>P6</f>
        <v>17</v>
      </c>
      <c r="N20" s="1">
        <f>P7</f>
        <v>17</v>
      </c>
      <c r="O20" s="1">
        <f>P8</f>
        <v>17</v>
      </c>
      <c r="P20" s="1">
        <f>P9</f>
        <v>17</v>
      </c>
      <c r="Q20" s="1">
        <f>P10</f>
        <v>17</v>
      </c>
      <c r="R20" s="1">
        <f>P11</f>
        <v>17</v>
      </c>
      <c r="S20" s="18">
        <f>P12</f>
        <v>17</v>
      </c>
    </row>
    <row r="21" spans="1:19" ht="36">
      <c r="A21" s="21">
        <v>16</v>
      </c>
      <c r="B21" s="22" t="s">
        <v>48</v>
      </c>
      <c r="C21" s="23" t="s">
        <v>168</v>
      </c>
      <c r="D21" s="24">
        <v>7.36</v>
      </c>
      <c r="E21" s="24">
        <v>7.7</v>
      </c>
      <c r="F21" s="24">
        <v>8</v>
      </c>
      <c r="G21" s="24">
        <v>8.6199999999999992</v>
      </c>
      <c r="H21" s="24">
        <v>8</v>
      </c>
      <c r="I21" s="24">
        <v>9</v>
      </c>
      <c r="J21" s="24">
        <v>8.14</v>
      </c>
      <c r="L21" s="11" t="s">
        <v>20</v>
      </c>
      <c r="M21" s="1">
        <f>M6+N6</f>
        <v>15</v>
      </c>
      <c r="N21" s="1">
        <f>M7+N7</f>
        <v>17</v>
      </c>
      <c r="O21" s="1">
        <f>M8+N8</f>
        <v>17</v>
      </c>
      <c r="P21" s="1">
        <f>M9+N9</f>
        <v>17</v>
      </c>
      <c r="Q21" s="1">
        <f>M10+N10</f>
        <v>17</v>
      </c>
      <c r="R21" s="1">
        <f>M11+N11</f>
        <v>17</v>
      </c>
      <c r="S21" s="1">
        <f>M12+N12</f>
        <v>17</v>
      </c>
    </row>
    <row r="22" spans="1:19" ht="36">
      <c r="A22" s="4">
        <v>17</v>
      </c>
      <c r="B22" s="31" t="s">
        <v>49</v>
      </c>
      <c r="C22" s="32" t="s">
        <v>169</v>
      </c>
      <c r="D22" s="33">
        <v>6.45</v>
      </c>
      <c r="E22" s="33">
        <v>8.02</v>
      </c>
      <c r="F22" s="33">
        <v>7.77</v>
      </c>
      <c r="G22" s="33">
        <v>8.61</v>
      </c>
      <c r="H22" s="33">
        <v>7</v>
      </c>
      <c r="I22" s="33">
        <v>8.0500000000000007</v>
      </c>
      <c r="J22" s="33">
        <v>7.77</v>
      </c>
      <c r="L22" s="12" t="s">
        <v>21</v>
      </c>
      <c r="M22" s="8">
        <f>M21/M20*100</f>
        <v>88.235294117647058</v>
      </c>
      <c r="N22" s="8">
        <f>N21/N20*100</f>
        <v>100</v>
      </c>
      <c r="O22" s="8">
        <f t="shared" ref="O22:Q22" si="1">O21/O20*100</f>
        <v>100</v>
      </c>
      <c r="P22" s="8">
        <f t="shared" si="1"/>
        <v>100</v>
      </c>
      <c r="Q22" s="8">
        <f t="shared" si="1"/>
        <v>100</v>
      </c>
      <c r="R22" s="8">
        <f t="shared" ref="R22" si="2">R21/R20*100</f>
        <v>100</v>
      </c>
      <c r="S22" s="8">
        <f t="shared" ref="S22" si="3">S21/S20*100</f>
        <v>100</v>
      </c>
    </row>
    <row r="23" spans="1:19">
      <c r="A23" s="35"/>
      <c r="B23" s="36"/>
      <c r="C23" s="37"/>
      <c r="D23" s="38"/>
      <c r="E23" s="38"/>
      <c r="F23" s="38"/>
      <c r="G23" s="38"/>
      <c r="H23" s="38"/>
      <c r="I23" s="38"/>
      <c r="J23" s="38"/>
      <c r="L23" s="13" t="s">
        <v>22</v>
      </c>
      <c r="M23" s="13" t="str">
        <f>IF(M22&gt;=75, "3", IF(M22&gt;=60, "2", IF(M22&gt;=50, "1", "0")))</f>
        <v>3</v>
      </c>
      <c r="N23" s="13" t="str">
        <f t="shared" ref="N23:S23" si="4">IF(N22&gt;=75, "3", IF(N22&gt;=60, "2", IF(N22&gt;=50, "1", "0")))</f>
        <v>3</v>
      </c>
      <c r="O23" s="13" t="str">
        <f t="shared" si="4"/>
        <v>3</v>
      </c>
      <c r="P23">
        <v>3</v>
      </c>
      <c r="Q23" s="13" t="str">
        <f t="shared" si="4"/>
        <v>3</v>
      </c>
      <c r="R23" s="13" t="str">
        <f t="shared" si="4"/>
        <v>3</v>
      </c>
      <c r="S23" s="13" t="str">
        <f t="shared" si="4"/>
        <v>3</v>
      </c>
    </row>
    <row r="24" spans="1:19">
      <c r="A24" s="35"/>
      <c r="B24" s="36"/>
      <c r="C24" s="37"/>
      <c r="D24" s="38"/>
      <c r="E24" s="38"/>
      <c r="F24" s="38"/>
      <c r="G24" s="38"/>
      <c r="H24" s="38"/>
      <c r="I24" s="38"/>
      <c r="J24" s="38"/>
      <c r="P24" s="13"/>
    </row>
    <row r="25" spans="1:19" ht="61.9" customHeight="1">
      <c r="A25" s="35"/>
      <c r="B25" s="36"/>
      <c r="C25" s="37"/>
      <c r="D25" s="38"/>
      <c r="E25" s="38"/>
      <c r="F25" s="38"/>
      <c r="G25" s="38"/>
      <c r="H25" s="38"/>
      <c r="I25" s="38"/>
      <c r="J25" s="38"/>
      <c r="L25" s="43" t="s">
        <v>105</v>
      </c>
      <c r="M25" s="43"/>
      <c r="N25" s="43"/>
      <c r="O25" s="43"/>
      <c r="P25" s="43"/>
      <c r="Q25" s="43"/>
      <c r="R25" s="43"/>
      <c r="S25" s="43"/>
    </row>
    <row r="26" spans="1:19">
      <c r="A26" s="35"/>
      <c r="B26" s="36"/>
      <c r="C26" s="37"/>
      <c r="D26" s="38"/>
      <c r="E26" s="38"/>
      <c r="F26" s="38"/>
      <c r="G26" s="38"/>
      <c r="H26" s="38"/>
      <c r="I26" s="38"/>
      <c r="J26" s="38"/>
    </row>
    <row r="27" spans="1:19">
      <c r="A27" s="35"/>
      <c r="B27" s="36"/>
      <c r="C27" s="37"/>
      <c r="D27" s="38"/>
      <c r="E27" s="38"/>
      <c r="F27" s="38"/>
      <c r="G27" s="38"/>
      <c r="H27" s="38"/>
      <c r="I27" s="38"/>
      <c r="J27" s="38"/>
    </row>
    <row r="28" spans="1:19">
      <c r="A28" s="35"/>
      <c r="B28" s="36"/>
      <c r="C28" s="39"/>
      <c r="D28" s="38"/>
      <c r="E28" s="38"/>
      <c r="F28" s="38"/>
      <c r="G28" s="38"/>
      <c r="H28" s="38"/>
      <c r="I28" s="38"/>
      <c r="J28" s="38"/>
    </row>
    <row r="29" spans="1:19">
      <c r="A29" s="35"/>
      <c r="B29" s="36"/>
      <c r="C29" s="37"/>
      <c r="D29" s="38"/>
      <c r="E29" s="38"/>
      <c r="F29" s="38"/>
      <c r="G29" s="38"/>
      <c r="H29" s="38"/>
      <c r="I29" s="38"/>
      <c r="J29" s="38"/>
    </row>
    <row r="30" spans="1:19">
      <c r="A30" s="35"/>
      <c r="B30" s="36"/>
      <c r="C30" s="37"/>
      <c r="D30" s="38"/>
      <c r="E30" s="38"/>
      <c r="F30" s="38"/>
      <c r="G30" s="38"/>
      <c r="H30" s="38"/>
      <c r="I30" s="38"/>
      <c r="J30" s="38"/>
    </row>
    <row r="31" spans="1:19">
      <c r="A31" s="35"/>
      <c r="B31" s="36"/>
      <c r="C31" s="37"/>
      <c r="D31" s="38"/>
      <c r="E31" s="38"/>
      <c r="F31" s="38"/>
      <c r="G31" s="38"/>
      <c r="H31" s="38"/>
      <c r="I31" s="38"/>
      <c r="J31" s="38"/>
    </row>
    <row r="32" spans="1:19">
      <c r="A32" s="35"/>
      <c r="B32" s="36"/>
      <c r="C32" s="37"/>
      <c r="D32" s="38"/>
      <c r="E32" s="38"/>
      <c r="F32" s="38"/>
      <c r="G32" s="38"/>
      <c r="H32" s="38"/>
      <c r="I32" s="38"/>
      <c r="J32" s="38"/>
    </row>
    <row r="33" spans="1:10">
      <c r="A33" s="35"/>
      <c r="B33" s="36"/>
      <c r="C33" s="37"/>
      <c r="D33" s="38"/>
      <c r="E33" s="38"/>
      <c r="F33" s="38"/>
      <c r="G33" s="38"/>
      <c r="H33" s="38"/>
      <c r="I33" s="38"/>
      <c r="J33" s="38"/>
    </row>
    <row r="34" spans="1:10">
      <c r="A34" s="35"/>
      <c r="B34" s="36"/>
      <c r="C34" s="37"/>
      <c r="D34" s="38"/>
      <c r="E34" s="38"/>
      <c r="F34" s="38"/>
      <c r="G34" s="38"/>
      <c r="H34" s="38"/>
      <c r="I34" s="38"/>
      <c r="J34" s="38"/>
    </row>
    <row r="35" spans="1:10">
      <c r="A35" s="35"/>
      <c r="B35" s="36"/>
      <c r="C35" s="37"/>
      <c r="D35" s="38"/>
      <c r="E35" s="38"/>
      <c r="F35" s="38"/>
      <c r="G35" s="38"/>
      <c r="H35" s="38"/>
      <c r="I35" s="38"/>
      <c r="J35" s="38"/>
    </row>
    <row r="36" spans="1:10">
      <c r="A36" s="35"/>
      <c r="B36" s="36"/>
      <c r="C36" s="37"/>
      <c r="D36" s="38"/>
      <c r="E36" s="38"/>
      <c r="F36" s="38"/>
      <c r="G36" s="38"/>
      <c r="H36" s="38"/>
      <c r="I36" s="38"/>
      <c r="J36" s="38"/>
    </row>
    <row r="37" spans="1:10">
      <c r="A37" s="35"/>
      <c r="B37" s="36"/>
      <c r="C37" s="39"/>
      <c r="D37" s="38"/>
      <c r="E37" s="38"/>
      <c r="F37" s="38"/>
      <c r="G37" s="38"/>
      <c r="H37" s="38"/>
      <c r="I37" s="38"/>
      <c r="J37" s="38"/>
    </row>
    <row r="38" spans="1:10">
      <c r="A38" s="35"/>
      <c r="B38" s="36"/>
      <c r="C38" s="39"/>
      <c r="D38" s="38"/>
      <c r="E38" s="38"/>
      <c r="F38" s="38"/>
      <c r="G38" s="38"/>
      <c r="H38" s="38"/>
      <c r="I38" s="38"/>
      <c r="J38" s="38"/>
    </row>
    <row r="39" spans="1:10">
      <c r="A39" s="35"/>
      <c r="B39" s="36"/>
      <c r="C39" s="37"/>
      <c r="D39" s="38"/>
      <c r="E39" s="38"/>
      <c r="F39" s="38"/>
      <c r="G39" s="38"/>
      <c r="H39" s="38"/>
      <c r="I39" s="38"/>
      <c r="J39" s="38"/>
    </row>
    <row r="40" spans="1:10">
      <c r="A40" s="35"/>
      <c r="B40" s="36"/>
      <c r="C40" s="39"/>
      <c r="D40" s="38"/>
      <c r="E40" s="38"/>
      <c r="F40" s="38"/>
      <c r="G40" s="38"/>
      <c r="H40" s="38"/>
      <c r="I40" s="38"/>
      <c r="J40" s="38"/>
    </row>
    <row r="41" spans="1:10">
      <c r="A41" s="35"/>
      <c r="B41" s="36"/>
      <c r="C41" s="37"/>
      <c r="D41" s="38"/>
      <c r="E41" s="38"/>
      <c r="F41" s="38"/>
      <c r="G41" s="38"/>
      <c r="H41" s="38"/>
      <c r="I41" s="38"/>
      <c r="J41" s="38"/>
    </row>
    <row r="42" spans="1:10">
      <c r="A42" s="35"/>
      <c r="B42" s="36"/>
      <c r="C42" s="37"/>
      <c r="D42" s="38"/>
      <c r="E42" s="38"/>
      <c r="F42" s="38"/>
      <c r="G42" s="38"/>
      <c r="H42" s="38"/>
      <c r="I42" s="38"/>
      <c r="J42" s="38"/>
    </row>
    <row r="43" spans="1:10">
      <c r="A43" s="35"/>
      <c r="B43" s="36"/>
      <c r="C43" s="37"/>
      <c r="D43" s="38"/>
      <c r="E43" s="38"/>
      <c r="F43" s="38"/>
      <c r="G43" s="38"/>
      <c r="H43" s="38"/>
      <c r="I43" s="38"/>
      <c r="J43" s="38"/>
    </row>
    <row r="44" spans="1:10">
      <c r="A44" s="35"/>
      <c r="B44" s="36"/>
      <c r="C44" s="37"/>
      <c r="D44" s="38"/>
      <c r="E44" s="38"/>
      <c r="F44" s="38"/>
      <c r="G44" s="38"/>
      <c r="H44" s="38"/>
      <c r="I44" s="38"/>
      <c r="J44" s="38"/>
    </row>
    <row r="45" spans="1:10">
      <c r="A45" s="35"/>
      <c r="B45" s="36"/>
      <c r="C45" s="37"/>
      <c r="D45" s="38"/>
      <c r="E45" s="38"/>
      <c r="F45" s="38"/>
      <c r="G45" s="38"/>
      <c r="H45" s="38"/>
      <c r="I45" s="38"/>
      <c r="J45" s="38"/>
    </row>
    <row r="46" spans="1:10">
      <c r="A46" s="35"/>
      <c r="B46" s="36"/>
      <c r="C46" s="37"/>
      <c r="D46" s="38"/>
      <c r="E46" s="38"/>
      <c r="F46" s="38"/>
      <c r="G46" s="38"/>
      <c r="H46" s="38"/>
      <c r="I46" s="38"/>
      <c r="J46" s="38"/>
    </row>
    <row r="47" spans="1:10">
      <c r="A47" s="35"/>
      <c r="B47" s="36"/>
      <c r="C47" s="37"/>
      <c r="D47" s="38"/>
      <c r="E47" s="38"/>
      <c r="F47" s="38"/>
      <c r="G47" s="38"/>
      <c r="H47" s="38"/>
      <c r="I47" s="38"/>
      <c r="J47" s="38"/>
    </row>
    <row r="48" spans="1:10">
      <c r="A48" s="35"/>
      <c r="B48" s="36"/>
      <c r="C48" s="37"/>
      <c r="D48" s="38"/>
      <c r="E48" s="38"/>
      <c r="F48" s="38"/>
      <c r="G48" s="38"/>
      <c r="H48" s="38"/>
      <c r="I48" s="38"/>
      <c r="J48" s="38"/>
    </row>
    <row r="49" spans="1:10">
      <c r="A49" s="35"/>
      <c r="B49" s="36"/>
      <c r="C49" s="37"/>
      <c r="D49" s="38"/>
      <c r="E49" s="38"/>
      <c r="F49" s="38"/>
      <c r="G49" s="38"/>
      <c r="H49" s="38"/>
      <c r="I49" s="38"/>
      <c r="J49" s="38"/>
    </row>
    <row r="50" spans="1:10">
      <c r="A50" s="35"/>
      <c r="B50" s="36"/>
      <c r="C50" s="37"/>
      <c r="D50" s="38"/>
      <c r="E50" s="38"/>
      <c r="F50" s="38"/>
      <c r="G50" s="38"/>
      <c r="H50" s="38"/>
      <c r="I50" s="38"/>
      <c r="J50" s="38"/>
    </row>
    <row r="51" spans="1:10">
      <c r="A51" s="35"/>
      <c r="B51" s="36"/>
      <c r="C51" s="37"/>
      <c r="D51" s="38"/>
      <c r="E51" s="38"/>
      <c r="F51" s="38"/>
      <c r="G51" s="38"/>
      <c r="H51" s="38"/>
      <c r="I51" s="38"/>
      <c r="J51" s="38"/>
    </row>
    <row r="52" spans="1:10">
      <c r="A52" s="35"/>
      <c r="B52" s="36"/>
      <c r="C52" s="37"/>
      <c r="D52" s="38"/>
      <c r="E52" s="38"/>
      <c r="F52" s="38"/>
      <c r="G52" s="38"/>
      <c r="H52" s="38"/>
      <c r="I52" s="38"/>
      <c r="J52" s="38"/>
    </row>
    <row r="53" spans="1:10">
      <c r="A53" s="35"/>
      <c r="B53" s="36"/>
      <c r="C53" s="39"/>
      <c r="D53" s="38"/>
      <c r="E53" s="38"/>
      <c r="F53" s="38"/>
      <c r="G53" s="38"/>
      <c r="H53" s="38"/>
      <c r="I53" s="38"/>
      <c r="J53" s="38"/>
    </row>
    <row r="54" spans="1:10">
      <c r="A54" s="35"/>
      <c r="B54" s="36"/>
      <c r="C54" s="37"/>
      <c r="D54" s="40"/>
      <c r="E54" s="40"/>
      <c r="F54" s="38"/>
      <c r="G54" s="38"/>
      <c r="H54" s="38"/>
      <c r="I54" s="38"/>
      <c r="J54" s="38"/>
    </row>
    <row r="55" spans="1:10">
      <c r="A55" s="35"/>
      <c r="B55" s="36"/>
      <c r="C55" s="37"/>
      <c r="D55" s="40"/>
      <c r="E55" s="40"/>
      <c r="F55" s="38"/>
      <c r="G55" s="38"/>
      <c r="H55" s="38"/>
      <c r="I55" s="38"/>
      <c r="J55" s="38"/>
    </row>
    <row r="56" spans="1:10">
      <c r="A56" s="35"/>
      <c r="B56" s="36"/>
      <c r="C56" s="37"/>
      <c r="D56" s="40"/>
      <c r="E56" s="40"/>
      <c r="F56" s="38"/>
      <c r="G56" s="38"/>
      <c r="H56" s="38"/>
      <c r="I56" s="38"/>
      <c r="J56" s="38"/>
    </row>
    <row r="57" spans="1:10">
      <c r="A57" s="35"/>
      <c r="B57" s="36"/>
      <c r="C57" s="37"/>
      <c r="D57" s="40"/>
      <c r="E57" s="40"/>
      <c r="F57" s="38"/>
      <c r="G57" s="38"/>
      <c r="H57" s="38"/>
      <c r="I57" s="38"/>
      <c r="J57" s="38"/>
    </row>
    <row r="58" spans="1:10">
      <c r="A58" s="35"/>
      <c r="B58" s="36"/>
      <c r="C58" s="37"/>
      <c r="D58" s="40"/>
      <c r="E58" s="40"/>
      <c r="F58" s="38"/>
      <c r="G58" s="38"/>
      <c r="H58" s="38"/>
      <c r="I58" s="38"/>
      <c r="J58" s="38"/>
    </row>
    <row r="59" spans="1:10">
      <c r="A59" s="35"/>
      <c r="B59" s="41"/>
      <c r="C59" s="40"/>
      <c r="D59" s="40"/>
      <c r="E59" s="40"/>
      <c r="F59" s="40"/>
      <c r="G59" s="40"/>
      <c r="H59" s="40"/>
      <c r="I59" s="40"/>
      <c r="J59" s="40"/>
    </row>
    <row r="60" spans="1:10">
      <c r="A60" s="35"/>
      <c r="B60" s="41"/>
      <c r="C60" s="40"/>
      <c r="D60" s="40"/>
      <c r="E60" s="40"/>
      <c r="F60" s="40"/>
      <c r="G60" s="40"/>
      <c r="H60" s="40"/>
      <c r="I60" s="40"/>
      <c r="J60" s="40"/>
    </row>
    <row r="61" spans="1:10">
      <c r="A61" s="35"/>
      <c r="B61" s="41"/>
      <c r="C61" s="40"/>
      <c r="D61" s="40"/>
      <c r="E61" s="40"/>
      <c r="F61" s="40"/>
      <c r="G61" s="40"/>
      <c r="H61" s="40"/>
      <c r="I61" s="40"/>
      <c r="J61" s="40"/>
    </row>
    <row r="62" spans="1:10">
      <c r="A62" s="35"/>
      <c r="B62" s="41"/>
      <c r="C62" s="40"/>
      <c r="D62" s="40"/>
      <c r="E62" s="40"/>
      <c r="F62" s="40"/>
      <c r="G62" s="40"/>
      <c r="H62" s="40"/>
      <c r="I62" s="40"/>
      <c r="J62" s="40"/>
    </row>
    <row r="63" spans="1:10">
      <c r="A63" s="35"/>
      <c r="B63" s="41"/>
      <c r="C63" s="40"/>
      <c r="D63" s="40"/>
      <c r="E63" s="40"/>
      <c r="F63" s="40"/>
      <c r="G63" s="40"/>
      <c r="H63" s="40"/>
      <c r="I63" s="40"/>
      <c r="J63" s="40"/>
    </row>
    <row r="64" spans="1:10">
      <c r="A64" s="35"/>
      <c r="B64" s="41"/>
      <c r="C64" s="40"/>
      <c r="D64" s="40"/>
      <c r="E64" s="40"/>
      <c r="F64" s="40"/>
      <c r="G64" s="40"/>
      <c r="H64" s="40"/>
      <c r="I64" s="40"/>
      <c r="J64" s="40"/>
    </row>
    <row r="65" spans="1:10">
      <c r="A65" s="35"/>
      <c r="B65" s="41"/>
      <c r="C65" s="40"/>
      <c r="D65" s="40"/>
      <c r="E65" s="40"/>
      <c r="F65" s="40"/>
      <c r="G65" s="40"/>
      <c r="H65" s="40"/>
      <c r="I65" s="40"/>
      <c r="J65" s="40"/>
    </row>
    <row r="66" spans="1:10">
      <c r="A66" s="35"/>
      <c r="B66" s="41"/>
      <c r="C66" s="40"/>
      <c r="D66" s="40"/>
      <c r="E66" s="40"/>
      <c r="F66" s="40"/>
      <c r="G66" s="40"/>
      <c r="H66" s="40"/>
      <c r="I66" s="40"/>
      <c r="J66" s="40"/>
    </row>
    <row r="67" spans="1:10">
      <c r="A67" s="35"/>
      <c r="B67" s="41"/>
      <c r="C67" s="40"/>
      <c r="D67" s="40"/>
      <c r="E67" s="40"/>
      <c r="F67" s="40"/>
      <c r="G67" s="40"/>
      <c r="H67" s="40"/>
      <c r="I67" s="40"/>
      <c r="J67" s="40"/>
    </row>
    <row r="68" spans="1:10">
      <c r="A68" s="35"/>
      <c r="B68" s="41"/>
      <c r="C68" s="40"/>
      <c r="D68" s="40"/>
      <c r="E68" s="40"/>
      <c r="F68" s="40"/>
      <c r="G68" s="40"/>
      <c r="H68" s="40"/>
      <c r="I68" s="40"/>
      <c r="J68" s="40"/>
    </row>
    <row r="69" spans="1:10">
      <c r="A69" s="35"/>
      <c r="B69" s="41"/>
      <c r="C69" s="40"/>
      <c r="D69" s="40"/>
      <c r="E69" s="40"/>
      <c r="F69" s="40"/>
      <c r="G69" s="40"/>
      <c r="H69" s="40"/>
      <c r="I69" s="40"/>
      <c r="J69" s="40"/>
    </row>
    <row r="70" spans="1:10">
      <c r="A70" s="35"/>
      <c r="B70" s="41"/>
      <c r="C70" s="40"/>
      <c r="D70" s="40"/>
      <c r="E70" s="40"/>
      <c r="F70" s="40"/>
      <c r="G70" s="40"/>
      <c r="H70" s="40"/>
      <c r="I70" s="40"/>
      <c r="J70" s="40"/>
    </row>
    <row r="71" spans="1:10">
      <c r="A71" s="35"/>
      <c r="B71" s="41"/>
      <c r="C71" s="40"/>
      <c r="D71" s="40"/>
      <c r="E71" s="40"/>
      <c r="F71" s="40"/>
      <c r="G71" s="40"/>
      <c r="H71" s="40"/>
      <c r="I71" s="40"/>
      <c r="J71" s="40"/>
    </row>
    <row r="72" spans="1:10">
      <c r="A72" s="35"/>
      <c r="B72" s="41"/>
      <c r="C72" s="40"/>
      <c r="D72" s="40"/>
      <c r="E72" s="40"/>
      <c r="F72" s="40"/>
      <c r="G72" s="40"/>
      <c r="H72" s="40"/>
      <c r="I72" s="40"/>
      <c r="J72" s="40"/>
    </row>
    <row r="73" spans="1:10">
      <c r="A73" s="35"/>
      <c r="B73" s="41"/>
      <c r="C73" s="40"/>
      <c r="D73" s="40"/>
      <c r="E73" s="40"/>
      <c r="F73" s="40"/>
      <c r="G73" s="40"/>
      <c r="H73" s="40"/>
      <c r="I73" s="40"/>
      <c r="J73" s="40"/>
    </row>
    <row r="74" spans="1:10">
      <c r="A74" s="35"/>
      <c r="B74" s="41"/>
      <c r="C74" s="40"/>
      <c r="D74" s="40"/>
      <c r="E74" s="40"/>
      <c r="F74" s="40"/>
      <c r="G74" s="40"/>
      <c r="H74" s="40"/>
      <c r="I74" s="40"/>
      <c r="J74" s="40"/>
    </row>
    <row r="75" spans="1:10">
      <c r="A75" s="35"/>
      <c r="B75" s="41"/>
      <c r="C75" s="40"/>
      <c r="D75" s="40"/>
      <c r="E75" s="40"/>
      <c r="F75" s="40"/>
      <c r="G75" s="40"/>
      <c r="H75" s="40"/>
      <c r="I75" s="40"/>
      <c r="J75" s="40"/>
    </row>
    <row r="76" spans="1:10">
      <c r="A76" s="35"/>
      <c r="B76" s="41"/>
      <c r="C76" s="40"/>
      <c r="D76" s="40"/>
      <c r="E76" s="40"/>
      <c r="F76" s="40"/>
      <c r="G76" s="40"/>
      <c r="H76" s="40"/>
      <c r="I76" s="40"/>
      <c r="J76" s="40"/>
    </row>
    <row r="77" spans="1:10">
      <c r="A77" s="35"/>
      <c r="B77" s="41"/>
      <c r="C77" s="40"/>
      <c r="D77" s="40"/>
      <c r="E77" s="40"/>
      <c r="F77" s="40"/>
      <c r="G77" s="40"/>
      <c r="H77" s="40"/>
      <c r="I77" s="40"/>
      <c r="J77" s="40"/>
    </row>
    <row r="78" spans="1:10">
      <c r="A78" s="35"/>
      <c r="B78" s="41"/>
      <c r="C78" s="40"/>
      <c r="D78" s="40"/>
      <c r="E78" s="40"/>
      <c r="F78" s="40"/>
      <c r="G78" s="40"/>
      <c r="H78" s="40"/>
      <c r="I78" s="40"/>
      <c r="J78" s="40"/>
    </row>
    <row r="79" spans="1:10">
      <c r="A79" s="35"/>
      <c r="B79" s="41"/>
      <c r="C79" s="40"/>
      <c r="D79" s="40"/>
      <c r="E79" s="40"/>
      <c r="F79" s="40"/>
      <c r="G79" s="40"/>
      <c r="H79" s="40"/>
      <c r="I79" s="40"/>
      <c r="J79" s="40"/>
    </row>
    <row r="80" spans="1:10">
      <c r="A80" s="35"/>
      <c r="B80" s="41"/>
      <c r="C80" s="40"/>
      <c r="D80" s="40"/>
      <c r="E80" s="40"/>
      <c r="F80" s="40"/>
      <c r="G80" s="40"/>
      <c r="H80" s="40"/>
      <c r="I80" s="40"/>
      <c r="J80" s="40"/>
    </row>
    <row r="81" spans="1:10">
      <c r="A81" s="35"/>
      <c r="B81" s="41"/>
      <c r="C81" s="40"/>
      <c r="D81" s="40"/>
      <c r="E81" s="40"/>
      <c r="F81" s="40"/>
      <c r="G81" s="40"/>
      <c r="H81" s="40"/>
      <c r="I81" s="40"/>
      <c r="J81" s="40"/>
    </row>
    <row r="82" spans="1:10">
      <c r="A82" s="35"/>
      <c r="B82" s="41"/>
      <c r="C82" s="40"/>
      <c r="D82" s="40"/>
      <c r="E82" s="40"/>
      <c r="F82" s="40"/>
      <c r="G82" s="40"/>
      <c r="H82" s="40"/>
      <c r="I82" s="40"/>
      <c r="J82" s="40"/>
    </row>
    <row r="83" spans="1:10">
      <c r="A83" s="35"/>
      <c r="B83" s="41"/>
      <c r="C83" s="40"/>
      <c r="D83" s="40"/>
      <c r="E83" s="40"/>
      <c r="F83" s="40"/>
      <c r="G83" s="40"/>
      <c r="H83" s="40"/>
      <c r="I83" s="40"/>
      <c r="J83" s="40"/>
    </row>
    <row r="84" spans="1:10">
      <c r="A84" s="35"/>
      <c r="B84" s="41"/>
      <c r="C84" s="40"/>
      <c r="D84" s="40"/>
      <c r="E84" s="40"/>
      <c r="F84" s="40"/>
      <c r="G84" s="40"/>
      <c r="H84" s="40"/>
      <c r="I84" s="40"/>
      <c r="J84" s="40"/>
    </row>
    <row r="85" spans="1:10">
      <c r="A85" s="35"/>
      <c r="B85" s="41"/>
      <c r="C85" s="40"/>
      <c r="D85" s="40"/>
      <c r="E85" s="40"/>
      <c r="F85" s="40"/>
      <c r="G85" s="40"/>
      <c r="H85" s="40"/>
      <c r="I85" s="40"/>
      <c r="J85" s="40"/>
    </row>
    <row r="86" spans="1:10">
      <c r="A86" s="35"/>
      <c r="B86" s="41"/>
      <c r="C86" s="40"/>
      <c r="D86" s="40"/>
      <c r="E86" s="40"/>
      <c r="F86" s="40"/>
      <c r="G86" s="40"/>
      <c r="H86" s="40"/>
      <c r="I86" s="40"/>
      <c r="J86" s="40"/>
    </row>
    <row r="87" spans="1:10">
      <c r="A87" s="35"/>
      <c r="B87" s="41"/>
      <c r="C87" s="40"/>
      <c r="D87" s="40"/>
      <c r="E87" s="40"/>
      <c r="F87" s="40"/>
      <c r="G87" s="40"/>
      <c r="H87" s="40"/>
      <c r="I87" s="40"/>
      <c r="J87" s="40"/>
    </row>
    <row r="88" spans="1:10">
      <c r="A88" s="35"/>
      <c r="B88" s="41"/>
      <c r="C88" s="40"/>
      <c r="D88" s="40"/>
      <c r="E88" s="40"/>
      <c r="F88" s="40"/>
      <c r="G88" s="40"/>
      <c r="H88" s="40"/>
      <c r="I88" s="40"/>
      <c r="J88" s="40"/>
    </row>
    <row r="89" spans="1:10">
      <c r="A89" s="35"/>
      <c r="B89" s="41"/>
      <c r="C89" s="40"/>
      <c r="D89" s="40"/>
      <c r="E89" s="40"/>
      <c r="F89" s="40"/>
      <c r="G89" s="40"/>
      <c r="H89" s="40"/>
      <c r="I89" s="40"/>
      <c r="J89" s="40"/>
    </row>
    <row r="90" spans="1:10">
      <c r="A90" s="35"/>
      <c r="B90" s="41"/>
      <c r="C90" s="40"/>
      <c r="D90" s="40"/>
      <c r="E90" s="40"/>
      <c r="F90" s="40"/>
      <c r="G90" s="40"/>
      <c r="H90" s="40"/>
      <c r="I90" s="40"/>
      <c r="J90" s="40"/>
    </row>
    <row r="91" spans="1:10">
      <c r="A91" s="35"/>
      <c r="B91" s="41"/>
      <c r="C91" s="40"/>
      <c r="D91" s="40"/>
      <c r="E91" s="40"/>
      <c r="F91" s="40"/>
      <c r="G91" s="40"/>
      <c r="H91" s="40"/>
      <c r="I91" s="40"/>
      <c r="J91" s="40"/>
    </row>
    <row r="92" spans="1:10">
      <c r="A92" s="35"/>
      <c r="B92" s="41"/>
      <c r="C92" s="40"/>
      <c r="D92" s="40"/>
      <c r="E92" s="40"/>
      <c r="F92" s="40"/>
      <c r="G92" s="40"/>
      <c r="H92" s="40"/>
      <c r="I92" s="40"/>
      <c r="J92" s="40"/>
    </row>
    <row r="93" spans="1:10">
      <c r="A93" s="35"/>
      <c r="B93" s="41"/>
      <c r="C93" s="40"/>
      <c r="D93" s="40"/>
      <c r="E93" s="40"/>
      <c r="F93" s="40"/>
      <c r="G93" s="40"/>
      <c r="H93" s="40"/>
      <c r="I93" s="40"/>
      <c r="J93" s="40"/>
    </row>
    <row r="94" spans="1:10">
      <c r="A94" s="35"/>
      <c r="B94" s="41"/>
      <c r="C94" s="40"/>
      <c r="D94" s="40"/>
      <c r="E94" s="40"/>
      <c r="F94" s="40"/>
      <c r="G94" s="40"/>
      <c r="H94" s="40"/>
      <c r="I94" s="40"/>
      <c r="J94" s="40"/>
    </row>
    <row r="95" spans="1:10">
      <c r="A95" s="35"/>
      <c r="B95" s="41"/>
      <c r="C95" s="40"/>
      <c r="D95" s="40"/>
      <c r="E95" s="40"/>
      <c r="F95" s="40"/>
      <c r="G95" s="40"/>
      <c r="H95" s="40"/>
      <c r="I95" s="40"/>
      <c r="J95" s="40"/>
    </row>
    <row r="96" spans="1:10">
      <c r="A96" s="35"/>
      <c r="B96" s="41"/>
      <c r="C96" s="40"/>
      <c r="D96" s="40"/>
      <c r="E96" s="40"/>
      <c r="F96" s="40"/>
      <c r="G96" s="40"/>
      <c r="H96" s="40"/>
      <c r="I96" s="40"/>
      <c r="J96" s="40"/>
    </row>
    <row r="97" spans="1:10">
      <c r="A97" s="35"/>
      <c r="B97" s="41"/>
      <c r="C97" s="40"/>
      <c r="D97" s="40"/>
      <c r="E97" s="40"/>
      <c r="F97" s="40"/>
      <c r="G97" s="40"/>
      <c r="H97" s="40"/>
      <c r="I97" s="40"/>
      <c r="J97" s="40"/>
    </row>
    <row r="98" spans="1:10">
      <c r="A98" s="35"/>
      <c r="B98" s="41"/>
      <c r="C98" s="40"/>
      <c r="D98" s="40"/>
      <c r="E98" s="40"/>
      <c r="F98" s="40"/>
      <c r="G98" s="40"/>
      <c r="H98" s="40"/>
      <c r="I98" s="40"/>
      <c r="J98" s="40"/>
    </row>
    <row r="99" spans="1:10">
      <c r="A99" s="35"/>
      <c r="B99" s="41"/>
      <c r="C99" s="40"/>
      <c r="D99" s="40"/>
      <c r="E99" s="40"/>
      <c r="F99" s="40"/>
      <c r="G99" s="40"/>
      <c r="H99" s="40"/>
      <c r="I99" s="40"/>
      <c r="J99" s="40"/>
    </row>
    <row r="100" spans="1:10">
      <c r="A100" s="35"/>
      <c r="B100" s="41"/>
      <c r="C100" s="40"/>
      <c r="D100" s="40"/>
      <c r="E100" s="40"/>
      <c r="F100" s="40"/>
      <c r="G100" s="40"/>
      <c r="H100" s="40"/>
      <c r="I100" s="40"/>
      <c r="J100" s="40"/>
    </row>
    <row r="101" spans="1:10">
      <c r="A101" s="35"/>
      <c r="B101" s="41"/>
      <c r="C101" s="40"/>
      <c r="D101" s="40"/>
      <c r="E101" s="40"/>
      <c r="F101" s="40"/>
      <c r="G101" s="40"/>
      <c r="H101" s="40"/>
      <c r="I101" s="40"/>
      <c r="J101" s="40"/>
    </row>
    <row r="102" spans="1:10">
      <c r="A102" s="35"/>
      <c r="B102" s="41"/>
      <c r="C102" s="40"/>
      <c r="D102" s="40"/>
      <c r="E102" s="40"/>
      <c r="F102" s="40"/>
      <c r="G102" s="40"/>
      <c r="H102" s="40"/>
      <c r="I102" s="40"/>
      <c r="J102" s="40"/>
    </row>
    <row r="103" spans="1:10">
      <c r="A103" s="35"/>
      <c r="B103" s="41"/>
      <c r="C103" s="40"/>
      <c r="D103" s="40"/>
      <c r="E103" s="40"/>
      <c r="F103" s="40"/>
      <c r="G103" s="40"/>
      <c r="H103" s="40"/>
      <c r="I103" s="40"/>
      <c r="J103" s="40"/>
    </row>
    <row r="104" spans="1:10">
      <c r="A104" s="35"/>
      <c r="B104" s="41"/>
      <c r="C104" s="40"/>
      <c r="D104" s="40"/>
      <c r="E104" s="40"/>
      <c r="F104" s="40"/>
      <c r="G104" s="40"/>
      <c r="H104" s="40"/>
      <c r="I104" s="40"/>
      <c r="J104" s="40"/>
    </row>
    <row r="105" spans="1:10">
      <c r="A105" s="35"/>
      <c r="B105" s="41"/>
      <c r="C105" s="40"/>
      <c r="D105" s="40"/>
      <c r="E105" s="40"/>
      <c r="F105" s="40"/>
      <c r="G105" s="40"/>
      <c r="H105" s="40"/>
      <c r="I105" s="40"/>
      <c r="J105" s="40"/>
    </row>
  </sheetData>
  <sortState ref="A6:J105">
    <sortCondition ref="C6:C105"/>
  </sortState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05"/>
  <sheetViews>
    <sheetView topLeftCell="F16" workbookViewId="0">
      <selection activeCell="C29" sqref="C29"/>
    </sheetView>
  </sheetViews>
  <sheetFormatPr defaultRowHeight="15"/>
  <cols>
    <col min="2" max="2" width="18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ht="20.45" customHeight="1">
      <c r="A2" s="45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ht="22.9" customHeight="1">
      <c r="A3" s="44" t="s">
        <v>89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>
      <c r="A4" s="46" t="s">
        <v>34</v>
      </c>
      <c r="B4" s="46"/>
      <c r="C4" s="46"/>
      <c r="D4" s="46"/>
      <c r="E4" s="46" t="s">
        <v>73</v>
      </c>
      <c r="F4" s="46"/>
      <c r="G4" s="46"/>
      <c r="H4" s="46"/>
      <c r="I4" s="46"/>
      <c r="J4" s="46"/>
      <c r="L4" s="1"/>
      <c r="M4" s="46" t="s">
        <v>10</v>
      </c>
      <c r="N4" s="46"/>
      <c r="O4" s="46"/>
    </row>
    <row r="5" spans="1:16" ht="45">
      <c r="A5" s="1" t="s">
        <v>1</v>
      </c>
      <c r="B5" s="1" t="s">
        <v>2</v>
      </c>
      <c r="C5" s="2" t="s">
        <v>29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31</v>
      </c>
    </row>
    <row r="6" spans="1:16" ht="36">
      <c r="A6" s="4">
        <v>1</v>
      </c>
      <c r="B6" s="14" t="s">
        <v>51</v>
      </c>
      <c r="C6" s="16" t="s">
        <v>132</v>
      </c>
      <c r="D6" s="15">
        <v>7</v>
      </c>
      <c r="E6" s="15">
        <v>6.7</v>
      </c>
      <c r="F6" s="15">
        <v>6.62</v>
      </c>
      <c r="G6" s="15">
        <v>8.08</v>
      </c>
      <c r="H6" s="15">
        <v>7.75</v>
      </c>
      <c r="I6" s="15">
        <v>7</v>
      </c>
      <c r="J6" s="15">
        <v>7.21</v>
      </c>
      <c r="L6" s="6">
        <v>1</v>
      </c>
      <c r="M6" s="4">
        <f>COUNTIFS($D$6:$D$105, "&lt;10.01", $D$6:$D$105, "&gt;7.99")</f>
        <v>4</v>
      </c>
      <c r="N6" s="9">
        <f>COUNTIFS($D$6:$D$105, "&lt;8.0", $D$6:$D$105, "&gt;5.99")</f>
        <v>12</v>
      </c>
      <c r="O6" s="4">
        <f>SUM(COUNTIFS($D$6:$D$105, {"&lt;6","GPW"}))</f>
        <v>6</v>
      </c>
      <c r="P6" s="1">
        <f>M6+N6+O6</f>
        <v>22</v>
      </c>
    </row>
    <row r="7" spans="1:16" ht="36">
      <c r="A7" s="4">
        <v>2</v>
      </c>
      <c r="B7" s="14" t="s">
        <v>52</v>
      </c>
      <c r="C7" s="16" t="s">
        <v>133</v>
      </c>
      <c r="D7" s="15">
        <v>6.18</v>
      </c>
      <c r="E7" s="15">
        <v>7.6</v>
      </c>
      <c r="F7" s="15">
        <v>7.54</v>
      </c>
      <c r="G7" s="15">
        <v>8.08</v>
      </c>
      <c r="H7" s="15">
        <v>8.75</v>
      </c>
      <c r="I7" s="15">
        <v>9</v>
      </c>
      <c r="J7" s="15">
        <v>7.89</v>
      </c>
      <c r="L7" s="7">
        <v>2</v>
      </c>
      <c r="M7" s="9">
        <f>COUNTIFS($E$6:$E$105, "&lt;10.01", $E$6:$E$105, "&gt;7.99")</f>
        <v>5</v>
      </c>
      <c r="N7" s="4">
        <f>COUNTIFS($E$6:$E$105, "&lt;8.0", $E$6:$E$105, "&gt;5.99")</f>
        <v>17</v>
      </c>
      <c r="O7" s="4">
        <f>SUM(COUNTIFS($E$6:$E$105, {"&lt;6","GPW"}))</f>
        <v>0</v>
      </c>
      <c r="P7" s="1">
        <f t="shared" ref="P7:P12" si="0">M7+N7+O7</f>
        <v>22</v>
      </c>
    </row>
    <row r="8" spans="1:16" ht="36">
      <c r="A8" s="4">
        <v>3</v>
      </c>
      <c r="B8" s="14" t="s">
        <v>53</v>
      </c>
      <c r="C8" s="16" t="s">
        <v>134</v>
      </c>
      <c r="D8" s="15">
        <v>6.45</v>
      </c>
      <c r="E8" s="15">
        <v>7.1</v>
      </c>
      <c r="F8" s="15">
        <v>6.62</v>
      </c>
      <c r="G8" s="15">
        <v>8.08</v>
      </c>
      <c r="H8" s="15">
        <v>7.5</v>
      </c>
      <c r="I8" s="15">
        <v>7</v>
      </c>
      <c r="J8" s="15">
        <v>7.14</v>
      </c>
      <c r="L8" s="7">
        <v>3</v>
      </c>
      <c r="M8" s="4">
        <f>COUNTIFS($F$6:$F$105, "&lt;10.01", $F$6:$F$105, "&gt;7.99")</f>
        <v>6</v>
      </c>
      <c r="N8" s="4">
        <f>COUNTIFS($F$6:$F$105, "&lt;8.0", $F$6:$F$105, "&gt;5.99")</f>
        <v>16</v>
      </c>
      <c r="O8" s="4">
        <f>SUM(COUNTIFS($F$6:$F$105, {"&lt;6","GPW"}))</f>
        <v>0</v>
      </c>
      <c r="P8" s="1">
        <f t="shared" si="0"/>
        <v>22</v>
      </c>
    </row>
    <row r="9" spans="1:16" ht="36">
      <c r="A9" s="4">
        <v>4</v>
      </c>
      <c r="B9" s="14" t="s">
        <v>54</v>
      </c>
      <c r="C9" s="16" t="s">
        <v>135</v>
      </c>
      <c r="D9" s="15">
        <v>5.91</v>
      </c>
      <c r="E9" s="15">
        <v>7.8</v>
      </c>
      <c r="F9" s="15">
        <v>8.3800000000000008</v>
      </c>
      <c r="G9" s="15">
        <v>8.85</v>
      </c>
      <c r="H9" s="15">
        <v>8.25</v>
      </c>
      <c r="I9" s="15">
        <v>8</v>
      </c>
      <c r="J9" s="15">
        <v>7.92</v>
      </c>
      <c r="L9" s="7">
        <v>4</v>
      </c>
      <c r="M9" s="4">
        <f>COUNTIFS($G$6:$G$105, "&lt;10.01", $G$6:$G$105, "&gt;7.99")</f>
        <v>15</v>
      </c>
      <c r="N9" s="4">
        <f>COUNTIFS($G$6:$G$105, "&lt;8.0", $G$6:$G$105, "&gt;5.99")</f>
        <v>7</v>
      </c>
      <c r="O9" s="4">
        <f>SUM(COUNTIFS($G$6:$G$105, {"&lt;6","GPW"}))</f>
        <v>0</v>
      </c>
      <c r="P9" s="1">
        <f t="shared" si="0"/>
        <v>22</v>
      </c>
    </row>
    <row r="10" spans="1:16" ht="36">
      <c r="A10" s="4">
        <v>5</v>
      </c>
      <c r="B10" s="14" t="s">
        <v>55</v>
      </c>
      <c r="C10" s="16" t="s">
        <v>136</v>
      </c>
      <c r="D10" s="15">
        <v>5.91</v>
      </c>
      <c r="E10" s="15">
        <v>7.2</v>
      </c>
      <c r="F10" s="15">
        <v>6.62</v>
      </c>
      <c r="G10" s="15">
        <v>7.64</v>
      </c>
      <c r="H10" s="15">
        <v>6.25</v>
      </c>
      <c r="I10" s="15">
        <v>6.25</v>
      </c>
      <c r="J10" s="15">
        <v>6.63</v>
      </c>
      <c r="L10" s="7">
        <v>5</v>
      </c>
      <c r="M10" s="4">
        <f>COUNTIFS($H$6:$H$105, "&lt;10.01", $H$6:$H$105, "&gt;7.99")</f>
        <v>12</v>
      </c>
      <c r="N10" s="4">
        <f>COUNTIFS($H$6:$H$105, "&lt;8.00", $H$6:$H$105, "&gt;5.99")</f>
        <v>10</v>
      </c>
      <c r="O10" s="4">
        <f>SUM(COUNTIFS($H$6:$H$105, {"&lt;6","GPW"}))</f>
        <v>0</v>
      </c>
      <c r="P10" s="1">
        <f t="shared" si="0"/>
        <v>22</v>
      </c>
    </row>
    <row r="11" spans="1:16" ht="36">
      <c r="A11" s="4">
        <v>6</v>
      </c>
      <c r="B11" s="14" t="s">
        <v>56</v>
      </c>
      <c r="C11" s="16" t="s">
        <v>137</v>
      </c>
      <c r="D11" s="15">
        <v>6.45</v>
      </c>
      <c r="E11" s="15">
        <v>8.1</v>
      </c>
      <c r="F11" s="15">
        <v>9.08</v>
      </c>
      <c r="G11" s="15">
        <v>8.85</v>
      </c>
      <c r="H11" s="15">
        <v>8.5</v>
      </c>
      <c r="I11" s="15">
        <v>8.75</v>
      </c>
      <c r="J11" s="15">
        <v>8.34</v>
      </c>
      <c r="L11" s="7">
        <v>6</v>
      </c>
      <c r="M11" s="4">
        <f>COUNTIFS($I$6:$I$105, "&lt;10.01", $I$6:$I$105, "&gt;7.99")</f>
        <v>11</v>
      </c>
      <c r="N11" s="4">
        <f>COUNTIFS($I$6:$I$105, "&lt;8.00", $I$6:$I$105, "&gt;5.99")</f>
        <v>10</v>
      </c>
      <c r="O11" s="4">
        <f>SUM(COUNTIFS($I$6:$I$105, {"&lt;6","GPW"}))</f>
        <v>1</v>
      </c>
      <c r="P11" s="1">
        <f t="shared" si="0"/>
        <v>22</v>
      </c>
    </row>
    <row r="12" spans="1:16" ht="36">
      <c r="A12" s="4">
        <v>7</v>
      </c>
      <c r="B12" s="14" t="s">
        <v>57</v>
      </c>
      <c r="C12" s="16" t="s">
        <v>138</v>
      </c>
      <c r="D12" s="15">
        <v>7.27</v>
      </c>
      <c r="E12" s="15">
        <v>7.5</v>
      </c>
      <c r="F12" s="15">
        <v>7.62</v>
      </c>
      <c r="G12" s="15">
        <v>7.77</v>
      </c>
      <c r="H12" s="15">
        <v>8</v>
      </c>
      <c r="I12" s="15">
        <v>7</v>
      </c>
      <c r="J12" s="15">
        <v>7.54</v>
      </c>
      <c r="L12" s="8" t="s">
        <v>9</v>
      </c>
      <c r="M12" s="1">
        <f>COUNTIFS($J$6:$J$105, "&lt;10.01", $J$6:$J$105, "&gt;7.99")</f>
        <v>5</v>
      </c>
      <c r="N12" s="1">
        <f>COUNTIFS($J$6:$J$105, "&lt;8.0", $J$6:$J$105, "&gt;5.99")</f>
        <v>17</v>
      </c>
      <c r="O12" s="1">
        <f>SUM(COUNTIFS($J$6:$J$105, {"&lt;6","GPW"}))</f>
        <v>0</v>
      </c>
      <c r="P12" s="1">
        <f t="shared" si="0"/>
        <v>22</v>
      </c>
    </row>
    <row r="13" spans="1:16" ht="36">
      <c r="A13" s="4">
        <v>8</v>
      </c>
      <c r="B13" s="14" t="s">
        <v>58</v>
      </c>
      <c r="C13" s="16" t="s">
        <v>131</v>
      </c>
      <c r="D13" s="15">
        <v>5.91</v>
      </c>
      <c r="E13" s="15">
        <v>6.8</v>
      </c>
      <c r="F13" s="15">
        <v>7.23</v>
      </c>
      <c r="G13" s="15">
        <v>7.77</v>
      </c>
      <c r="H13" s="15">
        <v>7</v>
      </c>
      <c r="I13" s="15">
        <v>6.75</v>
      </c>
      <c r="J13" s="15">
        <v>6.94</v>
      </c>
    </row>
    <row r="14" spans="1:16" ht="36">
      <c r="A14" s="4">
        <v>9</v>
      </c>
      <c r="B14" s="14" t="s">
        <v>59</v>
      </c>
      <c r="C14" s="16" t="s">
        <v>139</v>
      </c>
      <c r="D14" s="15">
        <v>6.18</v>
      </c>
      <c r="E14" s="15">
        <v>6.3</v>
      </c>
      <c r="F14" s="15">
        <v>7.85</v>
      </c>
      <c r="G14" s="15">
        <v>8.08</v>
      </c>
      <c r="H14" s="15">
        <v>7.5</v>
      </c>
      <c r="I14" s="15">
        <v>6.5</v>
      </c>
      <c r="J14" s="15">
        <v>7.13</v>
      </c>
    </row>
    <row r="15" spans="1:16" ht="36">
      <c r="A15" s="4">
        <v>10</v>
      </c>
      <c r="B15" s="14" t="s">
        <v>60</v>
      </c>
      <c r="C15" s="16" t="s">
        <v>140</v>
      </c>
      <c r="D15" s="15">
        <v>6.45</v>
      </c>
      <c r="E15" s="15">
        <v>6.6</v>
      </c>
      <c r="F15" s="15">
        <v>7.77</v>
      </c>
      <c r="G15" s="15">
        <v>8.31</v>
      </c>
      <c r="H15" s="15">
        <v>8.25</v>
      </c>
      <c r="I15" s="15">
        <v>8.25</v>
      </c>
      <c r="J15" s="15">
        <v>7.66</v>
      </c>
    </row>
    <row r="16" spans="1:16" ht="36">
      <c r="A16" s="4">
        <v>11</v>
      </c>
      <c r="B16" s="14" t="s">
        <v>61</v>
      </c>
      <c r="C16" s="16" t="s">
        <v>141</v>
      </c>
      <c r="D16" s="15">
        <v>8.09</v>
      </c>
      <c r="E16" s="15">
        <v>9</v>
      </c>
      <c r="F16" s="15">
        <v>8.3800000000000008</v>
      </c>
      <c r="G16" s="15">
        <v>9.08</v>
      </c>
      <c r="H16" s="15">
        <v>9.25</v>
      </c>
      <c r="I16" s="15">
        <v>9.5</v>
      </c>
      <c r="J16" s="15">
        <v>8.89</v>
      </c>
    </row>
    <row r="17" spans="1:19" ht="75">
      <c r="A17" s="4">
        <v>12</v>
      </c>
      <c r="B17" s="14" t="s">
        <v>62</v>
      </c>
      <c r="C17" s="16" t="s">
        <v>142</v>
      </c>
      <c r="D17" s="15">
        <v>5.91</v>
      </c>
      <c r="E17" s="15">
        <v>7.6</v>
      </c>
      <c r="F17" s="15">
        <v>7.77</v>
      </c>
      <c r="G17" s="15">
        <v>8.31</v>
      </c>
      <c r="H17" s="15">
        <v>8.25</v>
      </c>
      <c r="I17" s="15">
        <v>8.25</v>
      </c>
      <c r="J17" s="15">
        <v>7.76</v>
      </c>
      <c r="L17" s="10" t="s">
        <v>106</v>
      </c>
      <c r="M17" s="42" t="s">
        <v>15</v>
      </c>
      <c r="N17" s="42"/>
      <c r="O17" s="42"/>
      <c r="P17" s="42"/>
      <c r="Q17" s="42"/>
      <c r="R17" s="42"/>
      <c r="S17" s="2" t="s">
        <v>16</v>
      </c>
    </row>
    <row r="18" spans="1:19" ht="36">
      <c r="A18" s="4">
        <v>13</v>
      </c>
      <c r="B18" s="14" t="s">
        <v>63</v>
      </c>
      <c r="C18" s="16" t="s">
        <v>143</v>
      </c>
      <c r="D18" s="15">
        <v>8.36</v>
      </c>
      <c r="E18" s="15">
        <v>9.9</v>
      </c>
      <c r="F18" s="15">
        <v>9.08</v>
      </c>
      <c r="G18" s="15">
        <v>9.77</v>
      </c>
      <c r="H18" s="15">
        <v>9</v>
      </c>
      <c r="I18" s="15">
        <v>8.75</v>
      </c>
      <c r="J18" s="15">
        <v>9.14</v>
      </c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9</v>
      </c>
    </row>
    <row r="19" spans="1:19" ht="36">
      <c r="A19" s="4">
        <v>14</v>
      </c>
      <c r="B19" s="14" t="s">
        <v>64</v>
      </c>
      <c r="C19" s="16" t="s">
        <v>144</v>
      </c>
      <c r="D19" s="15">
        <v>6.18</v>
      </c>
      <c r="E19" s="15">
        <v>6.9</v>
      </c>
      <c r="F19" s="15">
        <v>6.92</v>
      </c>
      <c r="G19" s="15">
        <v>7.62</v>
      </c>
      <c r="H19" s="15">
        <v>6.75</v>
      </c>
      <c r="I19" s="15">
        <v>6.5</v>
      </c>
      <c r="J19" s="15">
        <v>6.83</v>
      </c>
      <c r="L19" s="1" t="s">
        <v>18</v>
      </c>
      <c r="M19" s="1"/>
      <c r="N19" s="1"/>
      <c r="O19" s="1"/>
      <c r="P19" s="1"/>
      <c r="Q19" s="1"/>
      <c r="R19" s="1"/>
      <c r="S19" s="1"/>
    </row>
    <row r="20" spans="1:19" ht="36">
      <c r="A20" s="4">
        <v>15</v>
      </c>
      <c r="B20" s="14" t="s">
        <v>65</v>
      </c>
      <c r="C20" s="16" t="s">
        <v>145</v>
      </c>
      <c r="D20" s="15">
        <v>8.91</v>
      </c>
      <c r="E20" s="15">
        <v>8.6999999999999993</v>
      </c>
      <c r="F20" s="15">
        <v>8.15</v>
      </c>
      <c r="G20" s="15">
        <v>8.85</v>
      </c>
      <c r="H20" s="15">
        <v>8.75</v>
      </c>
      <c r="I20" s="15">
        <v>8.75</v>
      </c>
      <c r="J20" s="15">
        <v>8.68</v>
      </c>
      <c r="L20" s="11" t="s">
        <v>19</v>
      </c>
      <c r="M20" s="1">
        <f>P6</f>
        <v>22</v>
      </c>
      <c r="N20" s="1">
        <f>P7</f>
        <v>22</v>
      </c>
      <c r="O20" s="1">
        <f>P8</f>
        <v>22</v>
      </c>
      <c r="P20" s="1">
        <f>P9</f>
        <v>22</v>
      </c>
      <c r="Q20" s="1">
        <f>P10</f>
        <v>22</v>
      </c>
      <c r="R20" s="1">
        <f>P11</f>
        <v>22</v>
      </c>
      <c r="S20" s="18">
        <f>P12</f>
        <v>22</v>
      </c>
    </row>
    <row r="21" spans="1:19" ht="36">
      <c r="A21" s="4">
        <v>16</v>
      </c>
      <c r="B21" s="14" t="s">
        <v>66</v>
      </c>
      <c r="C21" s="16" t="s">
        <v>146</v>
      </c>
      <c r="D21" s="15">
        <v>6.73</v>
      </c>
      <c r="E21" s="15">
        <v>7.4</v>
      </c>
      <c r="F21" s="15">
        <v>6.23</v>
      </c>
      <c r="G21" s="15">
        <v>8</v>
      </c>
      <c r="H21" s="15">
        <v>8.25</v>
      </c>
      <c r="I21" s="15">
        <v>8.25</v>
      </c>
      <c r="J21" s="15">
        <v>7.48</v>
      </c>
      <c r="L21" s="11" t="s">
        <v>20</v>
      </c>
      <c r="M21" s="1">
        <f>M6+N6</f>
        <v>16</v>
      </c>
      <c r="N21" s="1">
        <f>M7+N7</f>
        <v>22</v>
      </c>
      <c r="O21" s="1">
        <f>M8+N8</f>
        <v>22</v>
      </c>
      <c r="P21" s="1">
        <f>M9+N9</f>
        <v>22</v>
      </c>
      <c r="Q21" s="1">
        <f>M10+N10</f>
        <v>22</v>
      </c>
      <c r="R21" s="1">
        <f>M11+N11</f>
        <v>21</v>
      </c>
      <c r="S21" s="1">
        <f>M12+N12</f>
        <v>22</v>
      </c>
    </row>
    <row r="22" spans="1:19" ht="36">
      <c r="A22" s="4">
        <v>17</v>
      </c>
      <c r="B22" s="14" t="s">
        <v>67</v>
      </c>
      <c r="C22" s="16" t="s">
        <v>147</v>
      </c>
      <c r="D22" s="15">
        <v>5.91</v>
      </c>
      <c r="E22" s="15">
        <v>6.3</v>
      </c>
      <c r="F22" s="15">
        <v>7.23</v>
      </c>
      <c r="G22" s="15">
        <v>7</v>
      </c>
      <c r="H22" s="15">
        <v>6</v>
      </c>
      <c r="I22" s="15">
        <v>5</v>
      </c>
      <c r="J22" s="15">
        <v>6.27</v>
      </c>
      <c r="L22" s="12" t="s">
        <v>21</v>
      </c>
      <c r="M22" s="8">
        <f>M21/M20*100</f>
        <v>72.727272727272734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100</v>
      </c>
      <c r="R22" s="8">
        <f t="shared" si="1"/>
        <v>95.454545454545453</v>
      </c>
      <c r="S22" s="8">
        <f t="shared" si="1"/>
        <v>100</v>
      </c>
    </row>
    <row r="23" spans="1:19" ht="36">
      <c r="A23" s="4">
        <v>18</v>
      </c>
      <c r="B23" s="14" t="s">
        <v>68</v>
      </c>
      <c r="C23" s="20" t="s">
        <v>148</v>
      </c>
      <c r="D23" s="15">
        <v>8.36</v>
      </c>
      <c r="E23" s="15">
        <v>9</v>
      </c>
      <c r="F23" s="15">
        <v>9.31</v>
      </c>
      <c r="G23" s="15">
        <v>9.5399999999999991</v>
      </c>
      <c r="H23" s="15">
        <v>9.25</v>
      </c>
      <c r="I23" s="15">
        <v>9</v>
      </c>
      <c r="J23" s="15">
        <v>9.1</v>
      </c>
      <c r="L23" s="13" t="s">
        <v>22</v>
      </c>
      <c r="M23" s="34" t="str">
        <f>IF(M22&gt;=75, "3", IF(M22&gt;=60, "2", IF(M22&gt;=50, "1", "0")))</f>
        <v>2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 ht="36">
      <c r="A24" s="4">
        <v>19</v>
      </c>
      <c r="B24" s="14" t="s">
        <v>69</v>
      </c>
      <c r="C24" s="16" t="s">
        <v>149</v>
      </c>
      <c r="D24" s="15">
        <v>6.18</v>
      </c>
      <c r="E24" s="15">
        <v>7.1</v>
      </c>
      <c r="F24" s="15">
        <v>7.38</v>
      </c>
      <c r="G24" s="15">
        <v>8.23</v>
      </c>
      <c r="H24" s="15">
        <v>7.75</v>
      </c>
      <c r="I24" s="15">
        <v>7.75</v>
      </c>
      <c r="J24" s="15">
        <v>7.44</v>
      </c>
    </row>
    <row r="25" spans="1:19" ht="61.9" customHeight="1">
      <c r="A25" s="4">
        <v>20</v>
      </c>
      <c r="B25" s="14" t="s">
        <v>70</v>
      </c>
      <c r="C25" s="16" t="s">
        <v>150</v>
      </c>
      <c r="D25" s="15">
        <v>5.91</v>
      </c>
      <c r="E25" s="15">
        <v>7.2</v>
      </c>
      <c r="F25" s="15">
        <v>6.62</v>
      </c>
      <c r="G25" s="15">
        <v>7.31</v>
      </c>
      <c r="H25" s="15">
        <v>7</v>
      </c>
      <c r="I25" s="15">
        <v>7.5</v>
      </c>
      <c r="J25" s="15">
        <v>6.93</v>
      </c>
      <c r="L25" s="43" t="s">
        <v>105</v>
      </c>
      <c r="M25" s="43"/>
      <c r="N25" s="43"/>
      <c r="O25" s="43"/>
      <c r="P25" s="43"/>
      <c r="Q25" s="43"/>
      <c r="R25" s="43"/>
      <c r="S25" s="43"/>
    </row>
    <row r="26" spans="1:19" ht="36">
      <c r="A26" s="4">
        <v>21</v>
      </c>
      <c r="B26" s="14" t="s">
        <v>71</v>
      </c>
      <c r="C26" s="16" t="s">
        <v>151</v>
      </c>
      <c r="D26" s="15">
        <v>6.18</v>
      </c>
      <c r="E26" s="15">
        <v>7.1</v>
      </c>
      <c r="F26" s="15">
        <v>6.38</v>
      </c>
      <c r="G26" s="15">
        <v>7.54</v>
      </c>
      <c r="H26" s="15">
        <v>7.25</v>
      </c>
      <c r="I26" s="15">
        <v>7.75</v>
      </c>
      <c r="J26" s="15">
        <v>7.04</v>
      </c>
    </row>
    <row r="27" spans="1:19" ht="36">
      <c r="A27" s="4">
        <v>22</v>
      </c>
      <c r="B27" s="14" t="s">
        <v>72</v>
      </c>
      <c r="C27" s="16" t="s">
        <v>152</v>
      </c>
      <c r="D27" s="15">
        <v>7</v>
      </c>
      <c r="E27" s="15">
        <v>7.4</v>
      </c>
      <c r="F27" s="15">
        <v>7.38</v>
      </c>
      <c r="G27" s="15">
        <v>8.31</v>
      </c>
      <c r="H27" s="15">
        <v>8.25</v>
      </c>
      <c r="I27" s="15">
        <v>8.25</v>
      </c>
      <c r="J27" s="15">
        <v>7.79</v>
      </c>
    </row>
    <row r="28" spans="1:19">
      <c r="A28" s="4"/>
      <c r="B28" s="14"/>
      <c r="C28" s="17"/>
      <c r="D28" s="15"/>
      <c r="E28" s="15"/>
      <c r="F28" s="15"/>
      <c r="G28" s="15"/>
      <c r="H28" s="15"/>
      <c r="I28" s="15"/>
      <c r="J28" s="15"/>
    </row>
    <row r="29" spans="1:19">
      <c r="A29" s="4"/>
      <c r="B29" s="14"/>
      <c r="C29" s="16"/>
      <c r="D29" s="15"/>
      <c r="E29" s="15"/>
      <c r="F29" s="15"/>
      <c r="G29" s="15"/>
      <c r="H29" s="15"/>
      <c r="I29" s="15"/>
      <c r="J29" s="15"/>
    </row>
    <row r="30" spans="1:19">
      <c r="A30" s="4"/>
      <c r="B30" s="14"/>
      <c r="C30" s="16"/>
      <c r="D30" s="15"/>
      <c r="E30" s="15"/>
      <c r="F30" s="15"/>
      <c r="G30" s="15"/>
      <c r="H30" s="15"/>
      <c r="I30" s="15"/>
      <c r="J30" s="15"/>
    </row>
    <row r="31" spans="1:19">
      <c r="A31" s="4"/>
      <c r="B31" s="14"/>
      <c r="C31" s="16"/>
      <c r="D31" s="15"/>
      <c r="E31" s="15"/>
      <c r="F31" s="15"/>
      <c r="G31" s="15"/>
      <c r="H31" s="15"/>
      <c r="I31" s="15"/>
      <c r="J31" s="15"/>
    </row>
    <row r="32" spans="1:19">
      <c r="A32" s="4"/>
      <c r="B32" s="14"/>
      <c r="C32" s="16"/>
      <c r="D32" s="15"/>
      <c r="E32" s="15"/>
      <c r="F32" s="15"/>
      <c r="G32" s="15"/>
      <c r="H32" s="15"/>
      <c r="I32" s="15"/>
      <c r="J32" s="15"/>
    </row>
    <row r="33" spans="1:10">
      <c r="A33" s="4"/>
      <c r="B33" s="14"/>
      <c r="C33" s="16"/>
      <c r="D33" s="15"/>
      <c r="E33" s="15"/>
      <c r="F33" s="15"/>
      <c r="G33" s="15"/>
      <c r="H33" s="15"/>
      <c r="I33" s="15"/>
      <c r="J33" s="15"/>
    </row>
    <row r="34" spans="1:10">
      <c r="A34" s="4"/>
      <c r="B34" s="14"/>
      <c r="C34" s="16"/>
      <c r="D34" s="15"/>
      <c r="E34" s="15"/>
      <c r="F34" s="15"/>
      <c r="G34" s="15"/>
      <c r="H34" s="15"/>
      <c r="I34" s="15"/>
      <c r="J34" s="15"/>
    </row>
    <row r="35" spans="1:10">
      <c r="A35" s="4"/>
      <c r="B35" s="14"/>
      <c r="C35" s="16"/>
      <c r="D35" s="15"/>
      <c r="E35" s="15"/>
      <c r="F35" s="15"/>
      <c r="G35" s="15"/>
      <c r="H35" s="15"/>
      <c r="I35" s="15"/>
      <c r="J35" s="15"/>
    </row>
    <row r="36" spans="1:10">
      <c r="A36" s="4"/>
      <c r="B36" s="14"/>
      <c r="C36" s="16"/>
      <c r="D36" s="15"/>
      <c r="E36" s="15"/>
      <c r="F36" s="15"/>
      <c r="G36" s="15"/>
      <c r="H36" s="15"/>
      <c r="I36" s="15"/>
      <c r="J36" s="15"/>
    </row>
    <row r="37" spans="1:10">
      <c r="A37" s="4"/>
      <c r="B37" s="14"/>
      <c r="C37" s="17"/>
      <c r="D37" s="15"/>
      <c r="E37" s="15"/>
      <c r="F37" s="15"/>
      <c r="G37" s="15"/>
      <c r="H37" s="15"/>
      <c r="I37" s="15"/>
      <c r="J37" s="15"/>
    </row>
    <row r="38" spans="1:10">
      <c r="A38" s="4"/>
      <c r="B38" s="14"/>
      <c r="C38" s="17"/>
      <c r="D38" s="15"/>
      <c r="E38" s="15"/>
      <c r="F38" s="15"/>
      <c r="G38" s="15"/>
      <c r="H38" s="15"/>
      <c r="I38" s="15"/>
      <c r="J38" s="15"/>
    </row>
    <row r="39" spans="1:10">
      <c r="A39" s="4"/>
      <c r="B39" s="14"/>
      <c r="C39" s="16"/>
      <c r="D39" s="15"/>
      <c r="E39" s="15"/>
      <c r="F39" s="15"/>
      <c r="G39" s="15"/>
      <c r="H39" s="15"/>
      <c r="I39" s="15"/>
      <c r="J39" s="15"/>
    </row>
    <row r="40" spans="1:10">
      <c r="A40" s="4"/>
      <c r="B40" s="14"/>
      <c r="C40" s="17"/>
      <c r="D40" s="15"/>
      <c r="E40" s="15"/>
      <c r="F40" s="15"/>
      <c r="G40" s="15"/>
      <c r="H40" s="15"/>
      <c r="I40" s="15"/>
      <c r="J40" s="15"/>
    </row>
    <row r="41" spans="1:10">
      <c r="A41" s="4"/>
      <c r="B41" s="14"/>
      <c r="C41" s="16"/>
      <c r="D41" s="15"/>
      <c r="E41" s="15"/>
      <c r="F41" s="15"/>
      <c r="G41" s="15"/>
      <c r="H41" s="15"/>
      <c r="I41" s="15"/>
      <c r="J41" s="15"/>
    </row>
    <row r="42" spans="1:10">
      <c r="A42" s="4"/>
      <c r="B42" s="14"/>
      <c r="C42" s="16"/>
      <c r="D42" s="15"/>
      <c r="E42" s="15"/>
      <c r="F42" s="15"/>
      <c r="G42" s="15"/>
      <c r="H42" s="15"/>
      <c r="I42" s="15"/>
      <c r="J42" s="15"/>
    </row>
    <row r="43" spans="1:10">
      <c r="A43" s="4"/>
      <c r="B43" s="14"/>
      <c r="C43" s="16"/>
      <c r="D43" s="15"/>
      <c r="E43" s="15"/>
      <c r="F43" s="15"/>
      <c r="G43" s="15"/>
      <c r="H43" s="15"/>
      <c r="I43" s="15"/>
      <c r="J43" s="15"/>
    </row>
    <row r="44" spans="1:10">
      <c r="A44" s="4"/>
      <c r="B44" s="14"/>
      <c r="C44" s="16"/>
      <c r="D44" s="15"/>
      <c r="E44" s="15"/>
      <c r="F44" s="15"/>
      <c r="G44" s="15"/>
      <c r="H44" s="15"/>
      <c r="I44" s="15"/>
      <c r="J44" s="15"/>
    </row>
    <row r="45" spans="1:10">
      <c r="A45" s="4"/>
      <c r="B45" s="14"/>
      <c r="C45" s="16"/>
      <c r="D45" s="15"/>
      <c r="E45" s="15"/>
      <c r="F45" s="15"/>
      <c r="G45" s="15"/>
      <c r="H45" s="15"/>
      <c r="I45" s="15"/>
      <c r="J45" s="15"/>
    </row>
    <row r="46" spans="1:10">
      <c r="A46" s="4"/>
      <c r="B46" s="14"/>
      <c r="C46" s="16"/>
      <c r="D46" s="15"/>
      <c r="E46" s="15"/>
      <c r="F46" s="15"/>
      <c r="G46" s="15"/>
      <c r="H46" s="15"/>
      <c r="I46" s="15"/>
      <c r="J46" s="15"/>
    </row>
    <row r="47" spans="1:10">
      <c r="A47" s="4"/>
      <c r="B47" s="14"/>
      <c r="C47" s="16"/>
      <c r="D47" s="15"/>
      <c r="E47" s="15"/>
      <c r="F47" s="15"/>
      <c r="G47" s="15"/>
      <c r="H47" s="15"/>
      <c r="I47" s="15"/>
      <c r="J47" s="15"/>
    </row>
    <row r="48" spans="1:10">
      <c r="A48" s="4"/>
      <c r="B48" s="14"/>
      <c r="C48" s="16"/>
      <c r="D48" s="15"/>
      <c r="E48" s="15"/>
      <c r="F48" s="15"/>
      <c r="G48" s="15"/>
      <c r="H48" s="15"/>
      <c r="I48" s="15"/>
      <c r="J48" s="15"/>
    </row>
    <row r="49" spans="1:10">
      <c r="A49" s="4"/>
      <c r="B49" s="14"/>
      <c r="C49" s="16"/>
      <c r="D49" s="15"/>
      <c r="E49" s="15"/>
      <c r="F49" s="15"/>
      <c r="G49" s="15"/>
      <c r="H49" s="15"/>
      <c r="I49" s="15"/>
      <c r="J49" s="15"/>
    </row>
    <row r="50" spans="1:10">
      <c r="A50" s="4"/>
      <c r="B50" s="14"/>
      <c r="C50" s="16"/>
      <c r="D50" s="15"/>
      <c r="E50" s="15"/>
      <c r="F50" s="15"/>
      <c r="G50" s="15"/>
      <c r="H50" s="15"/>
      <c r="I50" s="15"/>
      <c r="J50" s="15"/>
    </row>
    <row r="51" spans="1:10">
      <c r="A51" s="4"/>
      <c r="B51" s="14"/>
      <c r="C51" s="16"/>
      <c r="D51" s="15"/>
      <c r="E51" s="15"/>
      <c r="F51" s="15"/>
      <c r="G51" s="15"/>
      <c r="H51" s="15"/>
      <c r="I51" s="15"/>
      <c r="J51" s="15"/>
    </row>
    <row r="52" spans="1:10">
      <c r="A52" s="4"/>
      <c r="B52" s="14"/>
      <c r="C52" s="16"/>
      <c r="D52" s="15"/>
      <c r="E52" s="15"/>
      <c r="F52" s="15"/>
      <c r="G52" s="15"/>
      <c r="H52" s="15"/>
      <c r="I52" s="15"/>
      <c r="J52" s="15"/>
    </row>
    <row r="53" spans="1:10">
      <c r="A53" s="4"/>
      <c r="B53" s="14"/>
      <c r="C53" s="17"/>
      <c r="D53" s="15"/>
      <c r="E53" s="15"/>
      <c r="F53" s="15"/>
      <c r="G53" s="15"/>
      <c r="H53" s="15"/>
      <c r="I53" s="15"/>
      <c r="J53" s="15"/>
    </row>
    <row r="54" spans="1:10">
      <c r="A54" s="4"/>
      <c r="B54" s="14"/>
      <c r="C54" s="16"/>
      <c r="D54" s="3"/>
      <c r="E54" s="3"/>
      <c r="F54" s="15"/>
      <c r="G54" s="15"/>
      <c r="H54" s="15"/>
      <c r="I54" s="15"/>
      <c r="J54" s="15"/>
    </row>
    <row r="55" spans="1:10">
      <c r="A55" s="4"/>
      <c r="B55" s="14"/>
      <c r="C55" s="16"/>
      <c r="D55" s="3"/>
      <c r="E55" s="3"/>
      <c r="F55" s="15"/>
      <c r="G55" s="15"/>
      <c r="H55" s="15"/>
      <c r="I55" s="15"/>
      <c r="J55" s="15"/>
    </row>
    <row r="56" spans="1:10">
      <c r="A56" s="4"/>
      <c r="B56" s="14"/>
      <c r="C56" s="16"/>
      <c r="D56" s="3"/>
      <c r="E56" s="3"/>
      <c r="F56" s="15"/>
      <c r="G56" s="15"/>
      <c r="H56" s="15"/>
      <c r="I56" s="15"/>
      <c r="J56" s="15"/>
    </row>
    <row r="57" spans="1:10">
      <c r="A57" s="4"/>
      <c r="B57" s="14"/>
      <c r="C57" s="16"/>
      <c r="D57" s="3"/>
      <c r="E57" s="3"/>
      <c r="F57" s="15"/>
      <c r="G57" s="15"/>
      <c r="H57" s="15"/>
      <c r="I57" s="15"/>
      <c r="J57" s="15"/>
    </row>
    <row r="58" spans="1:10">
      <c r="A58" s="4"/>
      <c r="B58" s="14"/>
      <c r="C58" s="16"/>
      <c r="D58" s="3"/>
      <c r="E58" s="3"/>
      <c r="F58" s="15"/>
      <c r="G58" s="15"/>
      <c r="H58" s="15"/>
      <c r="I58" s="15"/>
      <c r="J58" s="15"/>
    </row>
    <row r="59" spans="1:10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05"/>
  <sheetViews>
    <sheetView topLeftCell="F16" workbookViewId="0">
      <selection activeCell="I21" sqref="I21"/>
    </sheetView>
  </sheetViews>
  <sheetFormatPr defaultRowHeight="15"/>
  <cols>
    <col min="2" max="2" width="18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ht="20.45" customHeight="1">
      <c r="A2" s="45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ht="22.9" customHeight="1">
      <c r="A3" s="44" t="s">
        <v>103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>
      <c r="A4" s="46" t="s">
        <v>88</v>
      </c>
      <c r="B4" s="46"/>
      <c r="C4" s="46"/>
      <c r="D4" s="46"/>
      <c r="E4" s="46" t="s">
        <v>73</v>
      </c>
      <c r="F4" s="46"/>
      <c r="G4" s="46"/>
      <c r="H4" s="46"/>
      <c r="I4" s="46"/>
      <c r="J4" s="46"/>
      <c r="L4" s="1"/>
      <c r="M4" s="46" t="s">
        <v>10</v>
      </c>
      <c r="N4" s="46"/>
      <c r="O4" s="46"/>
    </row>
    <row r="5" spans="1:16" ht="45">
      <c r="A5" s="1" t="s">
        <v>1</v>
      </c>
      <c r="B5" s="1" t="s">
        <v>2</v>
      </c>
      <c r="C5" s="2" t="s">
        <v>29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31</v>
      </c>
    </row>
    <row r="6" spans="1:16" ht="36">
      <c r="A6" s="4">
        <v>1</v>
      </c>
      <c r="B6" s="14" t="s">
        <v>75</v>
      </c>
      <c r="C6" s="16" t="s">
        <v>107</v>
      </c>
      <c r="D6" s="15">
        <v>7</v>
      </c>
      <c r="E6" s="15">
        <v>8.3000000000000007</v>
      </c>
      <c r="F6" s="15">
        <v>8.5399999999999991</v>
      </c>
      <c r="G6" s="15">
        <v>8.4600000000000009</v>
      </c>
      <c r="H6" s="15">
        <v>9.25</v>
      </c>
      <c r="I6" s="15">
        <v>8.75</v>
      </c>
      <c r="J6" s="15">
        <v>8.41</v>
      </c>
      <c r="L6" s="6">
        <v>1</v>
      </c>
      <c r="M6" s="4">
        <f>COUNTIFS($D$6:$D$105, "&lt;10.01", $D$6:$D$105, "&gt;7.99")</f>
        <v>3</v>
      </c>
      <c r="N6" s="9">
        <f>COUNTIFS($D$6:$D$105, "&lt;8.0", $D$6:$D$105, "&gt;5.99")</f>
        <v>10</v>
      </c>
      <c r="O6" s="4">
        <f>SUM(COUNTIFS($D$6:$D$105, {"&lt;6","GPW"}))</f>
        <v>0</v>
      </c>
      <c r="P6" s="1">
        <f>M6+N6+O6</f>
        <v>13</v>
      </c>
    </row>
    <row r="7" spans="1:16" ht="36">
      <c r="A7" s="4">
        <v>2</v>
      </c>
      <c r="B7" s="14" t="s">
        <v>76</v>
      </c>
      <c r="C7" s="16" t="s">
        <v>108</v>
      </c>
      <c r="D7" s="15">
        <v>6.73</v>
      </c>
      <c r="E7" s="15">
        <v>7.3</v>
      </c>
      <c r="F7" s="15">
        <v>8.3800000000000008</v>
      </c>
      <c r="G7" s="15">
        <v>8.5399999999999991</v>
      </c>
      <c r="H7" s="15">
        <v>9</v>
      </c>
      <c r="I7" s="15">
        <v>8.75</v>
      </c>
      <c r="J7" s="15">
        <v>8.17</v>
      </c>
      <c r="L7" s="7">
        <v>2</v>
      </c>
      <c r="M7" s="9">
        <f>COUNTIFS($E$6:$E$105, "&lt;10.01", $E$6:$E$105, "&gt;7.99")</f>
        <v>8</v>
      </c>
      <c r="N7" s="4">
        <f>COUNTIFS($E$6:$E$105, "&lt;8.0", $E$6:$E$105, "&gt;5.99")</f>
        <v>5</v>
      </c>
      <c r="O7" s="4">
        <f>SUM(COUNTIFS($E$6:$E$105, {"&lt;6","GPW"}))</f>
        <v>0</v>
      </c>
      <c r="P7" s="1">
        <f t="shared" ref="P7:P12" si="0">M7+N7+O7</f>
        <v>13</v>
      </c>
    </row>
    <row r="8" spans="1:16" ht="36">
      <c r="A8" s="4">
        <v>3</v>
      </c>
      <c r="B8" s="14" t="s">
        <v>77</v>
      </c>
      <c r="C8" s="16" t="s">
        <v>109</v>
      </c>
      <c r="D8" s="15">
        <v>6.73</v>
      </c>
      <c r="E8" s="15">
        <v>7.4</v>
      </c>
      <c r="F8" s="15">
        <v>8.77</v>
      </c>
      <c r="G8" s="15">
        <v>9</v>
      </c>
      <c r="H8" s="15">
        <v>9</v>
      </c>
      <c r="I8" s="15">
        <v>9</v>
      </c>
      <c r="J8" s="15">
        <v>8.3800000000000008</v>
      </c>
      <c r="L8" s="7">
        <v>3</v>
      </c>
      <c r="M8" s="4">
        <f>COUNTIFS($F$6:$F$105, "&lt;10.01", $F$6:$F$105, "&gt;7.99")</f>
        <v>11</v>
      </c>
      <c r="N8" s="4">
        <f>COUNTIFS($F$6:$F$105, "&lt;8.0", $F$6:$F$105, "&gt;5.99")</f>
        <v>2</v>
      </c>
      <c r="O8" s="4">
        <f>SUM(COUNTIFS($F$6:$F$105, {"&lt;6","GPW"}))</f>
        <v>0</v>
      </c>
      <c r="P8" s="1">
        <f t="shared" si="0"/>
        <v>13</v>
      </c>
    </row>
    <row r="9" spans="1:16" ht="36">
      <c r="A9" s="4">
        <v>4</v>
      </c>
      <c r="B9" s="14" t="s">
        <v>78</v>
      </c>
      <c r="C9" s="16" t="s">
        <v>110</v>
      </c>
      <c r="D9" s="15">
        <v>8.09</v>
      </c>
      <c r="E9" s="15">
        <v>8.6</v>
      </c>
      <c r="F9" s="15">
        <v>8.85</v>
      </c>
      <c r="G9" s="15">
        <v>9</v>
      </c>
      <c r="H9" s="15">
        <v>9.25</v>
      </c>
      <c r="I9" s="15">
        <v>9.5</v>
      </c>
      <c r="J9" s="15">
        <v>8.9</v>
      </c>
      <c r="L9" s="7">
        <v>4</v>
      </c>
      <c r="M9" s="4">
        <f>COUNTIFS($G$6:$G$105, "&lt;10.01", $G$6:$G$105, "&gt;7.99")</f>
        <v>11</v>
      </c>
      <c r="N9" s="4">
        <f>COUNTIFS($G$6:$G$105, "&lt;8.0", $G$6:$G$105, "&gt;5.99")</f>
        <v>2</v>
      </c>
      <c r="O9" s="4">
        <f>SUM(COUNTIFS($G$6:$G$105, {"&lt;6","GPW"}))</f>
        <v>0</v>
      </c>
      <c r="P9" s="1">
        <f t="shared" si="0"/>
        <v>13</v>
      </c>
    </row>
    <row r="10" spans="1:16" ht="36">
      <c r="A10" s="4">
        <v>5</v>
      </c>
      <c r="B10" s="14" t="s">
        <v>79</v>
      </c>
      <c r="C10" s="16" t="s">
        <v>111</v>
      </c>
      <c r="D10" s="15">
        <v>6.18</v>
      </c>
      <c r="E10" s="15">
        <v>6.7</v>
      </c>
      <c r="F10" s="15">
        <v>7.92</v>
      </c>
      <c r="G10" s="15">
        <v>7.54</v>
      </c>
      <c r="H10" s="15">
        <v>8.25</v>
      </c>
      <c r="I10" s="15">
        <v>8</v>
      </c>
      <c r="J10" s="15">
        <v>7.48</v>
      </c>
      <c r="L10" s="7">
        <v>5</v>
      </c>
      <c r="M10" s="4">
        <f>COUNTIFS($H$6:$H$105, "&lt;10.01", $H$6:$H$105, "&gt;7.99")</f>
        <v>13</v>
      </c>
      <c r="N10" s="4">
        <f>COUNTIFS($H$6:$H$105, "&lt;8.00", $H$6:$H$105, "&gt;5.99")</f>
        <v>0</v>
      </c>
      <c r="O10" s="4">
        <f>SUM(COUNTIFS($H$6:$H$105, {"&lt;6","GPW"}))</f>
        <v>0</v>
      </c>
      <c r="P10" s="1">
        <f t="shared" si="0"/>
        <v>13</v>
      </c>
    </row>
    <row r="11" spans="1:16" ht="36">
      <c r="A11" s="4">
        <v>6</v>
      </c>
      <c r="B11" s="14" t="s">
        <v>80</v>
      </c>
      <c r="C11" s="16" t="s">
        <v>112</v>
      </c>
      <c r="D11" s="15">
        <v>6.27</v>
      </c>
      <c r="E11" s="15">
        <v>7</v>
      </c>
      <c r="F11" s="15">
        <v>7.69</v>
      </c>
      <c r="G11" s="15">
        <v>7.92</v>
      </c>
      <c r="H11" s="15">
        <v>8.75</v>
      </c>
      <c r="I11" s="15">
        <v>7.5</v>
      </c>
      <c r="J11" s="15">
        <v>7.56</v>
      </c>
      <c r="L11" s="7">
        <v>6</v>
      </c>
      <c r="M11" s="4">
        <f>COUNTIFS($I$6:$I$105, "&lt;=10", $I$6:$I$105, "&gt;=8")</f>
        <v>10</v>
      </c>
      <c r="N11" s="4">
        <f>COUNTIFS($I$6:$I$105, "&lt;8.00", $I$6:$I$105, "&gt;=6")</f>
        <v>3</v>
      </c>
      <c r="O11" s="4">
        <f>SUM(COUNTIFS($I$6:$I$105, {"&lt;6","GPW"}))</f>
        <v>0</v>
      </c>
      <c r="P11" s="1">
        <f t="shared" si="0"/>
        <v>13</v>
      </c>
    </row>
    <row r="12" spans="1:16" ht="36">
      <c r="A12" s="4">
        <v>7</v>
      </c>
      <c r="B12" s="14" t="s">
        <v>81</v>
      </c>
      <c r="C12" s="16" t="s">
        <v>113</v>
      </c>
      <c r="D12" s="15">
        <v>8.64</v>
      </c>
      <c r="E12" s="15">
        <v>8.9</v>
      </c>
      <c r="F12" s="15">
        <v>9</v>
      </c>
      <c r="G12" s="15">
        <v>8.92</v>
      </c>
      <c r="H12" s="15">
        <v>9</v>
      </c>
      <c r="I12" s="15">
        <v>9.25</v>
      </c>
      <c r="J12" s="15">
        <v>8.26</v>
      </c>
      <c r="L12" s="8" t="s">
        <v>9</v>
      </c>
      <c r="M12" s="1">
        <f>COUNTIFS($J$6:$J$105, "&lt;10.01", $J$6:$J$105, "&gt;7.99")</f>
        <v>11</v>
      </c>
      <c r="N12" s="1">
        <f>COUNTIFS($J$6:$J$105, "&lt;8.0", $J$6:$J$105, "&gt;5.99")</f>
        <v>2</v>
      </c>
      <c r="O12" s="1">
        <f>SUM(COUNTIFS($J$6:$J$105, {"&lt;6","GPW"}))</f>
        <v>0</v>
      </c>
      <c r="P12" s="1">
        <f t="shared" si="0"/>
        <v>13</v>
      </c>
    </row>
    <row r="13" spans="1:16" ht="36">
      <c r="A13" s="4">
        <v>8</v>
      </c>
      <c r="B13" s="14" t="s">
        <v>82</v>
      </c>
      <c r="C13" s="16" t="s">
        <v>114</v>
      </c>
      <c r="D13" s="15">
        <v>7.91</v>
      </c>
      <c r="E13" s="15">
        <v>8</v>
      </c>
      <c r="F13" s="15">
        <v>8.85</v>
      </c>
      <c r="G13" s="15">
        <v>8.77</v>
      </c>
      <c r="H13" s="15">
        <v>9.25</v>
      </c>
      <c r="I13" s="15">
        <v>8.75</v>
      </c>
      <c r="J13" s="15">
        <v>8.6199999999999992</v>
      </c>
    </row>
    <row r="14" spans="1:16" ht="36">
      <c r="A14" s="4">
        <v>9</v>
      </c>
      <c r="B14" s="14" t="s">
        <v>83</v>
      </c>
      <c r="C14" s="16" t="s">
        <v>115</v>
      </c>
      <c r="D14" s="15">
        <v>7.36</v>
      </c>
      <c r="E14" s="15">
        <v>8.3000000000000007</v>
      </c>
      <c r="F14" s="15">
        <v>8.77</v>
      </c>
      <c r="G14" s="15">
        <v>8.92</v>
      </c>
      <c r="H14" s="15">
        <v>9</v>
      </c>
      <c r="I14" s="15">
        <v>9</v>
      </c>
      <c r="J14" s="15">
        <v>8.59</v>
      </c>
    </row>
    <row r="15" spans="1:16" ht="36">
      <c r="A15" s="4">
        <v>10</v>
      </c>
      <c r="B15" s="14" t="s">
        <v>84</v>
      </c>
      <c r="C15" s="16" t="s">
        <v>116</v>
      </c>
      <c r="D15" s="15">
        <v>8.18</v>
      </c>
      <c r="E15" s="15">
        <v>8</v>
      </c>
      <c r="F15" s="15">
        <v>9.08</v>
      </c>
      <c r="G15" s="15">
        <v>9</v>
      </c>
      <c r="H15" s="15">
        <v>9</v>
      </c>
      <c r="I15" s="15">
        <v>7.25</v>
      </c>
      <c r="J15" s="15">
        <v>8.4499999999999993</v>
      </c>
    </row>
    <row r="16" spans="1:16" ht="36">
      <c r="A16" s="4">
        <v>11</v>
      </c>
      <c r="B16" s="14" t="s">
        <v>85</v>
      </c>
      <c r="C16" s="16" t="s">
        <v>117</v>
      </c>
      <c r="D16" s="15">
        <v>7.27</v>
      </c>
      <c r="E16" s="15">
        <v>8.3000000000000007</v>
      </c>
      <c r="F16" s="15">
        <v>8.5399999999999991</v>
      </c>
      <c r="G16" s="15">
        <v>8.77</v>
      </c>
      <c r="H16" s="15">
        <v>9.25</v>
      </c>
      <c r="I16" s="15">
        <v>6.75</v>
      </c>
      <c r="J16" s="15">
        <v>8.51</v>
      </c>
    </row>
    <row r="17" spans="1:19" ht="75">
      <c r="A17" s="21">
        <v>12</v>
      </c>
      <c r="B17" s="22" t="s">
        <v>86</v>
      </c>
      <c r="C17" s="23" t="s">
        <v>118</v>
      </c>
      <c r="D17" s="24">
        <v>6.73</v>
      </c>
      <c r="E17" s="24">
        <v>8</v>
      </c>
      <c r="F17" s="24">
        <v>8.5399999999999991</v>
      </c>
      <c r="G17" s="24">
        <v>8.77</v>
      </c>
      <c r="H17" s="24">
        <v>9.25</v>
      </c>
      <c r="I17" s="24">
        <v>8.75</v>
      </c>
      <c r="J17" s="24">
        <v>8.3800000000000008</v>
      </c>
      <c r="L17" s="10" t="s">
        <v>106</v>
      </c>
      <c r="M17" s="42" t="s">
        <v>15</v>
      </c>
      <c r="N17" s="42"/>
      <c r="O17" s="42"/>
      <c r="P17" s="42"/>
      <c r="Q17" s="42"/>
      <c r="R17" s="42"/>
      <c r="S17" s="2" t="s">
        <v>16</v>
      </c>
    </row>
    <row r="18" spans="1:19" ht="36">
      <c r="A18" s="4">
        <v>13</v>
      </c>
      <c r="B18" s="31" t="s">
        <v>87</v>
      </c>
      <c r="C18" s="32" t="s">
        <v>119</v>
      </c>
      <c r="D18" s="33">
        <v>6.73</v>
      </c>
      <c r="E18" s="33">
        <v>7.4</v>
      </c>
      <c r="F18" s="33">
        <v>8.6199999999999992</v>
      </c>
      <c r="G18" s="33">
        <v>8.31</v>
      </c>
      <c r="H18" s="33">
        <v>8.75</v>
      </c>
      <c r="I18" s="33">
        <v>8.25</v>
      </c>
      <c r="J18" s="33">
        <v>8.06</v>
      </c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9</v>
      </c>
    </row>
    <row r="19" spans="1:19">
      <c r="A19" s="25"/>
      <c r="B19" s="26"/>
      <c r="C19" s="27"/>
      <c r="D19" s="28"/>
      <c r="E19" s="28"/>
      <c r="F19" s="28"/>
      <c r="G19" s="28"/>
      <c r="H19" s="28"/>
      <c r="I19" s="28"/>
      <c r="J19" s="28"/>
      <c r="L19" s="1" t="s">
        <v>18</v>
      </c>
      <c r="M19" s="1"/>
      <c r="N19" s="1"/>
      <c r="O19" s="1"/>
      <c r="P19" s="1"/>
      <c r="Q19" s="1"/>
      <c r="R19" s="1"/>
      <c r="S19" s="1"/>
    </row>
    <row r="20" spans="1:19">
      <c r="A20" s="25"/>
      <c r="B20" s="26"/>
      <c r="C20" s="27"/>
      <c r="D20" s="28"/>
      <c r="E20" s="28"/>
      <c r="F20" s="28"/>
      <c r="G20" s="28"/>
      <c r="H20" s="28"/>
      <c r="I20" s="28"/>
      <c r="J20" s="28"/>
      <c r="L20" s="11" t="s">
        <v>19</v>
      </c>
      <c r="M20" s="1">
        <f>P6</f>
        <v>13</v>
      </c>
      <c r="N20" s="1">
        <f>P7</f>
        <v>13</v>
      </c>
      <c r="O20" s="1">
        <f>P8</f>
        <v>13</v>
      </c>
      <c r="P20" s="1">
        <f>P9</f>
        <v>13</v>
      </c>
      <c r="Q20" s="1">
        <f>P10</f>
        <v>13</v>
      </c>
      <c r="R20" s="1">
        <f>P11</f>
        <v>13</v>
      </c>
      <c r="S20" s="18">
        <f>P12</f>
        <v>13</v>
      </c>
    </row>
    <row r="21" spans="1:19">
      <c r="A21" s="25"/>
      <c r="B21" s="26"/>
      <c r="C21" s="27"/>
      <c r="D21" s="28"/>
      <c r="E21" s="28"/>
      <c r="F21" s="28"/>
      <c r="G21" s="28"/>
      <c r="H21" s="28"/>
      <c r="I21" s="28"/>
      <c r="J21" s="28"/>
      <c r="L21" s="11" t="s">
        <v>20</v>
      </c>
      <c r="M21" s="1">
        <f>M6+N6</f>
        <v>13</v>
      </c>
      <c r="N21" s="1">
        <f>M7+N7</f>
        <v>13</v>
      </c>
      <c r="O21" s="1">
        <f>M8+N8</f>
        <v>13</v>
      </c>
      <c r="P21" s="1">
        <f>M9+N9</f>
        <v>13</v>
      </c>
      <c r="Q21" s="1">
        <f>M10+N10</f>
        <v>13</v>
      </c>
      <c r="R21" s="1">
        <f>M11+N11</f>
        <v>13</v>
      </c>
      <c r="S21" s="1">
        <f>M12+N12</f>
        <v>13</v>
      </c>
    </row>
    <row r="22" spans="1:19">
      <c r="A22" s="25"/>
      <c r="B22" s="26"/>
      <c r="C22" s="27"/>
      <c r="D22" s="28"/>
      <c r="E22" s="28"/>
      <c r="F22" s="28"/>
      <c r="G22" s="28"/>
      <c r="H22" s="28"/>
      <c r="I22" s="28"/>
      <c r="J22" s="28"/>
      <c r="L22" s="12" t="s">
        <v>21</v>
      </c>
      <c r="M22" s="8">
        <f>M21/M20*100</f>
        <v>100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100</v>
      </c>
      <c r="R22" s="8">
        <f t="shared" si="1"/>
        <v>100</v>
      </c>
      <c r="S22" s="8">
        <f t="shared" si="1"/>
        <v>100</v>
      </c>
    </row>
    <row r="23" spans="1:19">
      <c r="A23" s="25"/>
      <c r="B23" s="26"/>
      <c r="C23" s="27"/>
      <c r="D23" s="28"/>
      <c r="E23" s="28"/>
      <c r="F23" s="28"/>
      <c r="G23" s="28"/>
      <c r="H23" s="28"/>
      <c r="I23" s="28"/>
      <c r="J23" s="28"/>
      <c r="L23" s="13" t="s">
        <v>22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>
      <c r="A24" s="25"/>
      <c r="B24" s="26"/>
      <c r="C24" s="27"/>
      <c r="D24" s="28"/>
      <c r="E24" s="28"/>
      <c r="F24" s="28"/>
      <c r="G24" s="28"/>
      <c r="H24" s="28"/>
      <c r="I24" s="28"/>
      <c r="J24" s="28"/>
    </row>
    <row r="25" spans="1:19" ht="61.9" customHeight="1">
      <c r="A25" s="25"/>
      <c r="B25" s="26"/>
      <c r="C25" s="27"/>
      <c r="D25" s="28"/>
      <c r="E25" s="28"/>
      <c r="F25" s="28"/>
      <c r="G25" s="28"/>
      <c r="H25" s="28"/>
      <c r="I25" s="28"/>
      <c r="J25" s="28"/>
      <c r="L25" s="43" t="s">
        <v>105</v>
      </c>
      <c r="M25" s="43"/>
      <c r="N25" s="43"/>
      <c r="O25" s="43"/>
      <c r="P25" s="43"/>
      <c r="Q25" s="43"/>
      <c r="R25" s="43"/>
      <c r="S25" s="43"/>
    </row>
    <row r="26" spans="1:19">
      <c r="A26" s="25"/>
      <c r="B26" s="26"/>
      <c r="C26" s="27"/>
      <c r="D26" s="28"/>
      <c r="E26" s="28"/>
      <c r="F26" s="28"/>
      <c r="G26" s="28"/>
      <c r="H26" s="28"/>
      <c r="I26" s="28"/>
      <c r="J26" s="28"/>
    </row>
    <row r="27" spans="1:19">
      <c r="A27" s="25"/>
      <c r="B27" s="26"/>
      <c r="C27" s="27"/>
      <c r="D27" s="28"/>
      <c r="E27" s="28"/>
      <c r="F27" s="28"/>
      <c r="G27" s="28"/>
      <c r="H27" s="28"/>
      <c r="I27" s="28"/>
      <c r="J27" s="28"/>
    </row>
    <row r="28" spans="1:19">
      <c r="A28" s="25"/>
      <c r="B28" s="26"/>
      <c r="C28" s="29"/>
      <c r="D28" s="28"/>
      <c r="E28" s="28"/>
      <c r="F28" s="28"/>
      <c r="G28" s="28"/>
      <c r="H28" s="28"/>
      <c r="I28" s="28"/>
      <c r="J28" s="28"/>
    </row>
    <row r="29" spans="1:19">
      <c r="A29" s="25"/>
      <c r="B29" s="26"/>
      <c r="C29" s="27"/>
      <c r="D29" s="28"/>
      <c r="E29" s="28"/>
      <c r="F29" s="28"/>
      <c r="G29" s="28"/>
      <c r="H29" s="28"/>
      <c r="I29" s="28"/>
      <c r="J29" s="28"/>
    </row>
    <row r="30" spans="1:19">
      <c r="A30" s="25"/>
      <c r="B30" s="26"/>
      <c r="C30" s="27"/>
      <c r="D30" s="28"/>
      <c r="E30" s="28"/>
      <c r="F30" s="28"/>
      <c r="G30" s="28"/>
      <c r="H30" s="28"/>
      <c r="I30" s="28"/>
      <c r="J30" s="28"/>
    </row>
    <row r="31" spans="1:19">
      <c r="A31" s="25"/>
      <c r="B31" s="26"/>
      <c r="C31" s="27"/>
      <c r="D31" s="28"/>
      <c r="E31" s="28"/>
      <c r="F31" s="28"/>
      <c r="G31" s="28"/>
      <c r="H31" s="28"/>
      <c r="I31" s="28"/>
      <c r="J31" s="28"/>
    </row>
    <row r="32" spans="1:19">
      <c r="A32" s="25"/>
      <c r="B32" s="26"/>
      <c r="C32" s="27"/>
      <c r="D32" s="28"/>
      <c r="E32" s="28"/>
      <c r="F32" s="28"/>
      <c r="G32" s="28"/>
      <c r="H32" s="28"/>
      <c r="I32" s="28"/>
      <c r="J32" s="28"/>
    </row>
    <row r="33" spans="1:10">
      <c r="A33" s="25"/>
      <c r="B33" s="26"/>
      <c r="C33" s="27"/>
      <c r="D33" s="28"/>
      <c r="E33" s="28"/>
      <c r="F33" s="28"/>
      <c r="G33" s="28"/>
      <c r="H33" s="28"/>
      <c r="I33" s="28"/>
      <c r="J33" s="28"/>
    </row>
    <row r="34" spans="1:10">
      <c r="A34" s="25"/>
      <c r="B34" s="26"/>
      <c r="C34" s="27"/>
      <c r="D34" s="28"/>
      <c r="E34" s="28"/>
      <c r="F34" s="28"/>
      <c r="G34" s="28"/>
      <c r="H34" s="28"/>
      <c r="I34" s="28"/>
      <c r="J34" s="28"/>
    </row>
    <row r="35" spans="1:10">
      <c r="A35" s="25"/>
      <c r="B35" s="26"/>
      <c r="C35" s="27"/>
      <c r="D35" s="28"/>
      <c r="E35" s="28"/>
      <c r="F35" s="28"/>
      <c r="G35" s="28"/>
      <c r="H35" s="28"/>
      <c r="I35" s="28"/>
      <c r="J35" s="28"/>
    </row>
    <row r="36" spans="1:10">
      <c r="A36" s="25"/>
      <c r="B36" s="26"/>
      <c r="C36" s="27"/>
      <c r="D36" s="28"/>
      <c r="E36" s="28"/>
      <c r="F36" s="28"/>
      <c r="G36" s="28"/>
      <c r="H36" s="28"/>
      <c r="I36" s="28"/>
      <c r="J36" s="28"/>
    </row>
    <row r="37" spans="1:10">
      <c r="A37" s="25"/>
      <c r="B37" s="26"/>
      <c r="C37" s="29"/>
      <c r="D37" s="28"/>
      <c r="E37" s="28"/>
      <c r="F37" s="28"/>
      <c r="G37" s="28"/>
      <c r="H37" s="28"/>
      <c r="I37" s="28"/>
      <c r="J37" s="28"/>
    </row>
    <row r="38" spans="1:10">
      <c r="A38" s="25"/>
      <c r="B38" s="26"/>
      <c r="C38" s="29"/>
      <c r="D38" s="28"/>
      <c r="E38" s="28"/>
      <c r="F38" s="28"/>
      <c r="G38" s="28"/>
      <c r="H38" s="28"/>
      <c r="I38" s="28"/>
      <c r="J38" s="28"/>
    </row>
    <row r="39" spans="1:10">
      <c r="A39" s="25"/>
      <c r="B39" s="26"/>
      <c r="C39" s="27"/>
      <c r="D39" s="28"/>
      <c r="E39" s="28"/>
      <c r="F39" s="28"/>
      <c r="G39" s="28"/>
      <c r="H39" s="28"/>
      <c r="I39" s="28"/>
      <c r="J39" s="28"/>
    </row>
    <row r="40" spans="1:10">
      <c r="A40" s="25"/>
      <c r="B40" s="26"/>
      <c r="C40" s="29"/>
      <c r="D40" s="28"/>
      <c r="E40" s="28"/>
      <c r="F40" s="28"/>
      <c r="G40" s="28"/>
      <c r="H40" s="28"/>
      <c r="I40" s="28"/>
      <c r="J40" s="28"/>
    </row>
    <row r="41" spans="1:10">
      <c r="A41" s="25"/>
      <c r="B41" s="26"/>
      <c r="C41" s="27"/>
      <c r="D41" s="28"/>
      <c r="E41" s="28"/>
      <c r="F41" s="28"/>
      <c r="G41" s="28"/>
      <c r="H41" s="28"/>
      <c r="I41" s="28"/>
      <c r="J41" s="28"/>
    </row>
    <row r="42" spans="1:10">
      <c r="A42" s="25"/>
      <c r="B42" s="26"/>
      <c r="C42" s="27"/>
      <c r="D42" s="28"/>
      <c r="E42" s="28"/>
      <c r="F42" s="28"/>
      <c r="G42" s="28"/>
      <c r="H42" s="28"/>
      <c r="I42" s="28"/>
      <c r="J42" s="28"/>
    </row>
    <row r="43" spans="1:10">
      <c r="A43" s="25"/>
      <c r="B43" s="26"/>
      <c r="C43" s="27"/>
      <c r="D43" s="28"/>
      <c r="E43" s="28"/>
      <c r="F43" s="28"/>
      <c r="G43" s="28"/>
      <c r="H43" s="28"/>
      <c r="I43" s="28"/>
      <c r="J43" s="28"/>
    </row>
    <row r="44" spans="1:10">
      <c r="A44" s="25"/>
      <c r="B44" s="26"/>
      <c r="C44" s="27"/>
      <c r="D44" s="28"/>
      <c r="E44" s="28"/>
      <c r="F44" s="28"/>
      <c r="G44" s="28"/>
      <c r="H44" s="28"/>
      <c r="I44" s="28"/>
      <c r="J44" s="28"/>
    </row>
    <row r="45" spans="1:10">
      <c r="A45" s="25"/>
      <c r="B45" s="26"/>
      <c r="C45" s="27"/>
      <c r="D45" s="28"/>
      <c r="E45" s="28"/>
      <c r="F45" s="28"/>
      <c r="G45" s="28"/>
      <c r="H45" s="28"/>
      <c r="I45" s="28"/>
      <c r="J45" s="28"/>
    </row>
    <row r="46" spans="1:10">
      <c r="A46" s="25"/>
      <c r="B46" s="26"/>
      <c r="C46" s="27"/>
      <c r="D46" s="28"/>
      <c r="E46" s="28"/>
      <c r="F46" s="28"/>
      <c r="G46" s="28"/>
      <c r="H46" s="28"/>
      <c r="I46" s="28"/>
      <c r="J46" s="28"/>
    </row>
    <row r="47" spans="1:10">
      <c r="A47" s="25"/>
      <c r="B47" s="26"/>
      <c r="C47" s="27"/>
      <c r="D47" s="28"/>
      <c r="E47" s="28"/>
      <c r="F47" s="28"/>
      <c r="G47" s="28"/>
      <c r="H47" s="28"/>
      <c r="I47" s="28"/>
      <c r="J47" s="28"/>
    </row>
    <row r="48" spans="1:10">
      <c r="A48" s="25"/>
      <c r="B48" s="26"/>
      <c r="C48" s="27"/>
      <c r="D48" s="28"/>
      <c r="E48" s="28"/>
      <c r="F48" s="28"/>
      <c r="G48" s="28"/>
      <c r="H48" s="28"/>
      <c r="I48" s="28"/>
      <c r="J48" s="28"/>
    </row>
    <row r="49" spans="1:10">
      <c r="A49" s="25"/>
      <c r="B49" s="26"/>
      <c r="C49" s="27"/>
      <c r="D49" s="28"/>
      <c r="E49" s="28"/>
      <c r="F49" s="28"/>
      <c r="G49" s="28"/>
      <c r="H49" s="28"/>
      <c r="I49" s="28"/>
      <c r="J49" s="28"/>
    </row>
    <row r="50" spans="1:10">
      <c r="A50" s="25"/>
      <c r="B50" s="26"/>
      <c r="C50" s="27"/>
      <c r="D50" s="28"/>
      <c r="E50" s="28"/>
      <c r="F50" s="28"/>
      <c r="G50" s="28"/>
      <c r="H50" s="28"/>
      <c r="I50" s="28"/>
      <c r="J50" s="28"/>
    </row>
    <row r="51" spans="1:10">
      <c r="A51" s="25"/>
      <c r="B51" s="26"/>
      <c r="C51" s="27"/>
      <c r="D51" s="28"/>
      <c r="E51" s="28"/>
      <c r="F51" s="28"/>
      <c r="G51" s="28"/>
      <c r="H51" s="28"/>
      <c r="I51" s="28"/>
      <c r="J51" s="28"/>
    </row>
    <row r="52" spans="1:10">
      <c r="A52" s="25"/>
      <c r="B52" s="26"/>
      <c r="C52" s="27"/>
      <c r="D52" s="28"/>
      <c r="E52" s="28"/>
      <c r="F52" s="28"/>
      <c r="G52" s="28"/>
      <c r="H52" s="28"/>
      <c r="I52" s="28"/>
      <c r="J52" s="28"/>
    </row>
    <row r="53" spans="1:10">
      <c r="A53" s="25"/>
      <c r="B53" s="26"/>
      <c r="C53" s="29"/>
      <c r="D53" s="28"/>
      <c r="E53" s="28"/>
      <c r="F53" s="28"/>
      <c r="G53" s="28"/>
      <c r="H53" s="28"/>
      <c r="I53" s="28"/>
      <c r="J53" s="28"/>
    </row>
    <row r="54" spans="1:10">
      <c r="A54" s="25"/>
      <c r="B54" s="26"/>
      <c r="C54" s="27"/>
      <c r="F54" s="28"/>
      <c r="G54" s="28"/>
      <c r="H54" s="28"/>
      <c r="I54" s="28"/>
      <c r="J54" s="28"/>
    </row>
    <row r="55" spans="1:10">
      <c r="A55" s="25"/>
      <c r="B55" s="26"/>
      <c r="C55" s="27"/>
      <c r="F55" s="28"/>
      <c r="G55" s="28"/>
      <c r="H55" s="28"/>
      <c r="I55" s="28"/>
      <c r="J55" s="28"/>
    </row>
    <row r="56" spans="1:10">
      <c r="A56" s="25"/>
      <c r="B56" s="26"/>
      <c r="C56" s="27"/>
      <c r="F56" s="28"/>
      <c r="G56" s="28"/>
      <c r="H56" s="28"/>
      <c r="I56" s="28"/>
      <c r="J56" s="28"/>
    </row>
    <row r="57" spans="1:10">
      <c r="A57" s="25"/>
      <c r="B57" s="26"/>
      <c r="C57" s="27"/>
      <c r="F57" s="28"/>
      <c r="G57" s="28"/>
      <c r="H57" s="28"/>
      <c r="I57" s="28"/>
      <c r="J57" s="28"/>
    </row>
    <row r="58" spans="1:10">
      <c r="A58" s="25"/>
      <c r="B58" s="26"/>
      <c r="C58" s="27"/>
      <c r="F58" s="28"/>
      <c r="G58" s="28"/>
      <c r="H58" s="28"/>
      <c r="I58" s="28"/>
      <c r="J58" s="28"/>
    </row>
    <row r="59" spans="1:10">
      <c r="A59" s="25"/>
      <c r="B59" s="30"/>
    </row>
    <row r="60" spans="1:10">
      <c r="A60" s="25"/>
      <c r="B60" s="30"/>
    </row>
    <row r="61" spans="1:10">
      <c r="A61" s="25"/>
      <c r="B61" s="30"/>
    </row>
    <row r="62" spans="1:10">
      <c r="A62" s="25"/>
      <c r="B62" s="30"/>
    </row>
    <row r="63" spans="1:10">
      <c r="A63" s="25"/>
      <c r="B63" s="30"/>
    </row>
    <row r="64" spans="1:10">
      <c r="A64" s="25"/>
      <c r="B64" s="30"/>
    </row>
    <row r="65" spans="1:2">
      <c r="A65" s="25"/>
      <c r="B65" s="30"/>
    </row>
    <row r="66" spans="1:2">
      <c r="A66" s="25"/>
      <c r="B66" s="30"/>
    </row>
    <row r="67" spans="1:2">
      <c r="A67" s="25"/>
      <c r="B67" s="30"/>
    </row>
    <row r="68" spans="1:2">
      <c r="A68" s="25"/>
      <c r="B68" s="30"/>
    </row>
    <row r="69" spans="1:2">
      <c r="A69" s="25"/>
      <c r="B69" s="30"/>
    </row>
    <row r="70" spans="1:2">
      <c r="A70" s="25"/>
      <c r="B70" s="30"/>
    </row>
    <row r="71" spans="1:2">
      <c r="A71" s="25"/>
      <c r="B71" s="30"/>
    </row>
    <row r="72" spans="1:2">
      <c r="A72" s="25"/>
      <c r="B72" s="30"/>
    </row>
    <row r="73" spans="1:2">
      <c r="A73" s="25"/>
      <c r="B73" s="30"/>
    </row>
    <row r="74" spans="1:2">
      <c r="A74" s="25"/>
      <c r="B74" s="30"/>
    </row>
    <row r="75" spans="1:2">
      <c r="A75" s="25"/>
      <c r="B75" s="30"/>
    </row>
    <row r="76" spans="1:2">
      <c r="A76" s="25"/>
      <c r="B76" s="30"/>
    </row>
    <row r="77" spans="1:2">
      <c r="A77" s="25"/>
      <c r="B77" s="30"/>
    </row>
    <row r="78" spans="1:2">
      <c r="A78" s="25"/>
      <c r="B78" s="30"/>
    </row>
    <row r="79" spans="1:2">
      <c r="A79" s="25"/>
      <c r="B79" s="30"/>
    </row>
    <row r="80" spans="1:2">
      <c r="A80" s="25"/>
      <c r="B80" s="30"/>
    </row>
    <row r="81" spans="1:2">
      <c r="A81" s="25"/>
      <c r="B81" s="30"/>
    </row>
    <row r="82" spans="1:2">
      <c r="A82" s="25"/>
      <c r="B82" s="30"/>
    </row>
    <row r="83" spans="1:2">
      <c r="A83" s="25"/>
      <c r="B83" s="30"/>
    </row>
    <row r="84" spans="1:2">
      <c r="A84" s="25"/>
      <c r="B84" s="30"/>
    </row>
    <row r="85" spans="1:2">
      <c r="A85" s="25"/>
      <c r="B85" s="30"/>
    </row>
    <row r="86" spans="1:2">
      <c r="A86" s="25"/>
      <c r="B86" s="30"/>
    </row>
    <row r="87" spans="1:2">
      <c r="A87" s="25"/>
      <c r="B87" s="30"/>
    </row>
    <row r="88" spans="1:2">
      <c r="A88" s="25"/>
      <c r="B88" s="30"/>
    </row>
    <row r="89" spans="1:2">
      <c r="A89" s="25"/>
      <c r="B89" s="30"/>
    </row>
    <row r="90" spans="1:2">
      <c r="A90" s="25"/>
      <c r="B90" s="30"/>
    </row>
    <row r="91" spans="1:2">
      <c r="A91" s="25"/>
      <c r="B91" s="30"/>
    </row>
    <row r="92" spans="1:2">
      <c r="A92" s="25"/>
      <c r="B92" s="30"/>
    </row>
    <row r="93" spans="1:2">
      <c r="A93" s="25"/>
      <c r="B93" s="30"/>
    </row>
    <row r="94" spans="1:2">
      <c r="A94" s="25"/>
      <c r="B94" s="30"/>
    </row>
    <row r="95" spans="1:2">
      <c r="A95" s="25"/>
      <c r="B95" s="30"/>
    </row>
    <row r="96" spans="1:2">
      <c r="A96" s="25"/>
      <c r="B96" s="30"/>
    </row>
    <row r="97" spans="1:2">
      <c r="A97" s="25"/>
      <c r="B97" s="30"/>
    </row>
    <row r="98" spans="1:2">
      <c r="A98" s="25"/>
      <c r="B98" s="30"/>
    </row>
    <row r="99" spans="1:2">
      <c r="A99" s="25"/>
      <c r="B99" s="30"/>
    </row>
    <row r="100" spans="1:2">
      <c r="A100" s="25"/>
      <c r="B100" s="30"/>
    </row>
    <row r="101" spans="1:2">
      <c r="A101" s="25"/>
      <c r="B101" s="30"/>
    </row>
    <row r="102" spans="1:2">
      <c r="A102" s="25"/>
      <c r="B102" s="30"/>
    </row>
    <row r="103" spans="1:2">
      <c r="A103" s="25"/>
      <c r="B103" s="30"/>
    </row>
    <row r="104" spans="1:2">
      <c r="A104" s="25"/>
      <c r="B104" s="30"/>
    </row>
    <row r="105" spans="1:2">
      <c r="A105" s="25"/>
      <c r="B105" s="30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05"/>
  <sheetViews>
    <sheetView tabSelected="1" workbookViewId="0">
      <selection activeCell="L15" sqref="L15"/>
    </sheetView>
  </sheetViews>
  <sheetFormatPr defaultRowHeight="15"/>
  <cols>
    <col min="2" max="2" width="18.7109375" bestFit="1" customWidth="1"/>
    <col min="12" max="12" width="39" customWidth="1"/>
    <col min="13" max="13" width="15.7109375" customWidth="1"/>
    <col min="14" max="14" width="16.140625" customWidth="1"/>
    <col min="15" max="15" width="16" customWidth="1"/>
    <col min="16" max="16" width="13.42578125" customWidth="1"/>
    <col min="17" max="17" width="12.7109375" customWidth="1"/>
    <col min="18" max="18" width="12.140625" customWidth="1"/>
    <col min="19" max="19" width="11.28515625" customWidth="1"/>
  </cols>
  <sheetData>
    <row r="1" spans="1:16" ht="20.45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</row>
    <row r="2" spans="1:16" ht="20.45" customHeight="1">
      <c r="A2" s="45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</row>
    <row r="3" spans="1:16" ht="22.9" customHeight="1">
      <c r="A3" s="44" t="s">
        <v>104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4" spans="1:16">
      <c r="A4" s="46" t="s">
        <v>101</v>
      </c>
      <c r="B4" s="46"/>
      <c r="C4" s="46"/>
      <c r="D4" s="46"/>
      <c r="E4" s="46" t="s">
        <v>102</v>
      </c>
      <c r="F4" s="46"/>
      <c r="G4" s="46"/>
      <c r="H4" s="46"/>
      <c r="I4" s="46"/>
      <c r="J4" s="46"/>
      <c r="L4" s="1"/>
      <c r="M4" s="46" t="s">
        <v>10</v>
      </c>
      <c r="N4" s="46"/>
      <c r="O4" s="46"/>
    </row>
    <row r="5" spans="1:16" ht="45">
      <c r="A5" s="1" t="s">
        <v>1</v>
      </c>
      <c r="B5" s="1" t="s">
        <v>2</v>
      </c>
      <c r="C5" s="2" t="s">
        <v>29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L5" s="1" t="s">
        <v>14</v>
      </c>
      <c r="M5" s="2" t="s">
        <v>11</v>
      </c>
      <c r="N5" s="2" t="s">
        <v>12</v>
      </c>
      <c r="O5" s="2" t="s">
        <v>13</v>
      </c>
      <c r="P5" s="2" t="s">
        <v>31</v>
      </c>
    </row>
    <row r="6" spans="1:16" ht="36">
      <c r="A6" s="4">
        <v>1</v>
      </c>
      <c r="B6" s="14" t="s">
        <v>90</v>
      </c>
      <c r="C6" s="16" t="s">
        <v>120</v>
      </c>
      <c r="D6" s="15">
        <v>8.91</v>
      </c>
      <c r="E6" s="15">
        <v>9.4</v>
      </c>
      <c r="F6" s="15">
        <v>9.5399999999999991</v>
      </c>
      <c r="G6" s="15">
        <v>9.31</v>
      </c>
      <c r="H6" s="15">
        <v>10</v>
      </c>
      <c r="I6" s="15">
        <v>9.5</v>
      </c>
      <c r="J6" s="15">
        <v>9.4499999999999993</v>
      </c>
      <c r="L6" s="6">
        <v>1</v>
      </c>
      <c r="M6" s="4">
        <f>COUNTIFS($D$6:$D$105, "&lt;10.01", $D$6:$D$105, "&gt;7.99")</f>
        <v>9</v>
      </c>
      <c r="N6" s="9">
        <f>COUNTIFS($D$6:$D$105, "&lt;8.0", $D$6:$D$105, "&gt;5.99")</f>
        <v>2</v>
      </c>
      <c r="O6" s="4">
        <f>SUM(COUNTIFS($D$6:$D$105, {"&lt;6","GPW"}))</f>
        <v>0</v>
      </c>
      <c r="P6" s="1">
        <f>M6+N6+O6</f>
        <v>11</v>
      </c>
    </row>
    <row r="7" spans="1:16" ht="36">
      <c r="A7" s="4">
        <v>2</v>
      </c>
      <c r="B7" s="14" t="s">
        <v>91</v>
      </c>
      <c r="C7" s="16" t="s">
        <v>121</v>
      </c>
      <c r="D7" s="15">
        <v>8.64</v>
      </c>
      <c r="E7" s="15">
        <v>9</v>
      </c>
      <c r="F7" s="15">
        <v>8.77</v>
      </c>
      <c r="G7" s="15">
        <v>8.5399999999999991</v>
      </c>
      <c r="H7" s="15">
        <v>9</v>
      </c>
      <c r="I7" s="15">
        <v>8.5</v>
      </c>
      <c r="J7" s="15">
        <v>8.73</v>
      </c>
      <c r="L7" s="7">
        <v>2</v>
      </c>
      <c r="M7" s="9">
        <f>COUNTIFS($E$6:$E$105, "&lt;10.01", $E$6:$E$105, "&gt;7.99")</f>
        <v>11</v>
      </c>
      <c r="N7" s="4">
        <f>COUNTIFS($E$6:$E$105, "&lt;8.0", $E$6:$E$105, "&gt;5.99")</f>
        <v>0</v>
      </c>
      <c r="O7" s="4">
        <f>SUM(COUNTIFS($E$6:$E$105, {"&lt;6","GPW"}))</f>
        <v>0</v>
      </c>
      <c r="P7" s="1">
        <f t="shared" ref="P7:P12" si="0">M7+N7+O7</f>
        <v>11</v>
      </c>
    </row>
    <row r="8" spans="1:16" ht="36">
      <c r="A8" s="4">
        <v>3</v>
      </c>
      <c r="B8" s="14" t="s">
        <v>92</v>
      </c>
      <c r="C8" s="16" t="s">
        <v>122</v>
      </c>
      <c r="D8" s="15">
        <v>7.82</v>
      </c>
      <c r="E8" s="15">
        <v>8</v>
      </c>
      <c r="F8" s="15">
        <v>8.4600000000000009</v>
      </c>
      <c r="G8" s="15">
        <v>8.08</v>
      </c>
      <c r="H8" s="15">
        <v>8.25</v>
      </c>
      <c r="I8" s="15">
        <v>7.75</v>
      </c>
      <c r="J8" s="15">
        <v>8</v>
      </c>
      <c r="L8" s="7">
        <v>3</v>
      </c>
      <c r="M8" s="4">
        <f>COUNTIFS($F$6:$F$105, "&lt;10.01", $F$6:$F$105, "&gt;7.99")</f>
        <v>11</v>
      </c>
      <c r="N8" s="4">
        <f>COUNTIFS($F$6:$F$105, "&lt;8.0", $F$6:$F$105, "&gt;5.99")</f>
        <v>0</v>
      </c>
      <c r="O8" s="4">
        <f>SUM(COUNTIFS($F$6:$F$105, {"&lt;6","GPW"}))</f>
        <v>0</v>
      </c>
      <c r="P8" s="1">
        <f t="shared" si="0"/>
        <v>11</v>
      </c>
    </row>
    <row r="9" spans="1:16" ht="36">
      <c r="A9" s="4">
        <v>4</v>
      </c>
      <c r="B9" s="14" t="s">
        <v>93</v>
      </c>
      <c r="C9" s="16" t="s">
        <v>123</v>
      </c>
      <c r="D9" s="15">
        <v>8.64</v>
      </c>
      <c r="E9" s="15">
        <v>9.1</v>
      </c>
      <c r="F9" s="15">
        <v>8.92</v>
      </c>
      <c r="G9" s="15">
        <v>9.31</v>
      </c>
      <c r="H9" s="15">
        <v>9.5</v>
      </c>
      <c r="I9" s="15">
        <v>9.25</v>
      </c>
      <c r="J9" s="15">
        <v>9.1300000000000008</v>
      </c>
      <c r="L9" s="7">
        <v>4</v>
      </c>
      <c r="M9" s="4">
        <f>COUNTIFS($G$6:$G$105, "&lt;10.01", $G$6:$G$105, "&gt;7.99")</f>
        <v>9</v>
      </c>
      <c r="N9" s="4">
        <f>COUNTIFS($G$6:$G$105, "&lt;8.0", $G$6:$G$105, "&gt;5.99")</f>
        <v>2</v>
      </c>
      <c r="O9" s="4">
        <f>SUM(COUNTIFS($G$6:$G$105, {"&lt;6","GPW"}))</f>
        <v>0</v>
      </c>
      <c r="P9" s="1">
        <f t="shared" si="0"/>
        <v>11</v>
      </c>
    </row>
    <row r="10" spans="1:16" ht="36">
      <c r="A10" s="4">
        <v>5</v>
      </c>
      <c r="B10" s="14" t="s">
        <v>94</v>
      </c>
      <c r="C10" s="16" t="s">
        <v>124</v>
      </c>
      <c r="D10" s="15">
        <v>8.64</v>
      </c>
      <c r="E10" s="15">
        <v>8.6999999999999993</v>
      </c>
      <c r="F10" s="15">
        <v>8.4600000000000009</v>
      </c>
      <c r="G10" s="15">
        <v>8.77</v>
      </c>
      <c r="H10" s="15">
        <v>9.5</v>
      </c>
      <c r="I10" s="15">
        <v>8.75</v>
      </c>
      <c r="J10" s="15">
        <v>8.8000000000000007</v>
      </c>
      <c r="L10" s="7">
        <v>5</v>
      </c>
      <c r="M10" s="4">
        <f>COUNTIFS($H$6:$H$105, "&lt;10.01", $H$6:$H$105, "&gt;7.99")</f>
        <v>11</v>
      </c>
      <c r="N10" s="4">
        <f>COUNTIFS($H$6:$H$105, "&lt;8.00", $H$6:$H$105, "&gt;5.99")</f>
        <v>0</v>
      </c>
      <c r="O10" s="4">
        <f>SUM(COUNTIFS($H$6:$H$105, {"&lt;6","GPW"}))</f>
        <v>0</v>
      </c>
      <c r="P10" s="1">
        <f t="shared" si="0"/>
        <v>11</v>
      </c>
    </row>
    <row r="11" spans="1:16" ht="36">
      <c r="A11" s="4">
        <v>6</v>
      </c>
      <c r="B11" s="14" t="s">
        <v>95</v>
      </c>
      <c r="C11" s="16" t="s">
        <v>125</v>
      </c>
      <c r="D11" s="15">
        <v>8.64</v>
      </c>
      <c r="E11" s="15">
        <v>8.5</v>
      </c>
      <c r="F11" s="15">
        <v>8.69</v>
      </c>
      <c r="G11" s="15">
        <v>7.92</v>
      </c>
      <c r="H11" s="15">
        <v>9</v>
      </c>
      <c r="I11" s="15">
        <v>8</v>
      </c>
      <c r="J11" s="15">
        <v>8.4499999999999993</v>
      </c>
      <c r="L11" s="7">
        <v>6</v>
      </c>
      <c r="M11" s="4">
        <f>COUNTIFS($I$6:$I$105, "&lt;10.01", $I$6:$I$105, "&gt;7.99")</f>
        <v>8</v>
      </c>
      <c r="N11" s="4">
        <f>COUNTIFS($I$6:$I$105, "&lt;8.00", $I$6:$I$105, "&gt;5.99")</f>
        <v>3</v>
      </c>
      <c r="O11" s="4">
        <f>SUM(COUNTIFS($I$6:$I$105, {"&lt;6","GPW"}))</f>
        <v>0</v>
      </c>
      <c r="P11" s="1">
        <f t="shared" si="0"/>
        <v>11</v>
      </c>
    </row>
    <row r="12" spans="1:16" ht="36">
      <c r="A12" s="4">
        <v>7</v>
      </c>
      <c r="B12" s="14" t="s">
        <v>96</v>
      </c>
      <c r="C12" s="16" t="s">
        <v>126</v>
      </c>
      <c r="D12" s="15">
        <v>7.64</v>
      </c>
      <c r="E12" s="15">
        <v>8.1999999999999993</v>
      </c>
      <c r="F12" s="15">
        <v>8.23</v>
      </c>
      <c r="G12" s="15">
        <v>8.31</v>
      </c>
      <c r="H12" s="15">
        <v>8.25</v>
      </c>
      <c r="I12" s="15">
        <v>8</v>
      </c>
      <c r="J12" s="15">
        <v>8.11</v>
      </c>
      <c r="L12" s="8" t="s">
        <v>9</v>
      </c>
      <c r="M12" s="1">
        <f>COUNTIFS($J$6:$J$105, "&lt;10.01", $J$6:$J$105, "&gt;7.99")</f>
        <v>11</v>
      </c>
      <c r="N12" s="1">
        <f>COUNTIFS($J$6:$J$105, "&lt;8.0", $J$6:$J$105, "&gt;5.99")</f>
        <v>0</v>
      </c>
      <c r="O12" s="1">
        <f>SUM(COUNTIFS($J$6:$J$105, {"&lt;6","GPW"}))</f>
        <v>0</v>
      </c>
      <c r="P12" s="1">
        <f t="shared" si="0"/>
        <v>11</v>
      </c>
    </row>
    <row r="13" spans="1:16" ht="36">
      <c r="A13" s="4">
        <v>8</v>
      </c>
      <c r="B13" s="14" t="s">
        <v>97</v>
      </c>
      <c r="C13" s="16" t="s">
        <v>127</v>
      </c>
      <c r="D13" s="15">
        <v>8.36</v>
      </c>
      <c r="E13" s="15">
        <v>8.8000000000000007</v>
      </c>
      <c r="F13" s="15">
        <v>8.69</v>
      </c>
      <c r="G13" s="15">
        <v>7.92</v>
      </c>
      <c r="H13" s="15">
        <v>8.25</v>
      </c>
      <c r="I13" s="15">
        <v>7.25</v>
      </c>
      <c r="J13" s="15">
        <v>8.1999999999999993</v>
      </c>
    </row>
    <row r="14" spans="1:16" ht="36">
      <c r="A14" s="4">
        <v>9</v>
      </c>
      <c r="B14" s="14" t="s">
        <v>98</v>
      </c>
      <c r="C14" s="16" t="s">
        <v>128</v>
      </c>
      <c r="D14" s="15">
        <v>8.64</v>
      </c>
      <c r="E14" s="15">
        <v>8.8000000000000007</v>
      </c>
      <c r="F14" s="15">
        <v>8.92</v>
      </c>
      <c r="G14" s="15">
        <v>8.85</v>
      </c>
      <c r="H14" s="15">
        <v>9</v>
      </c>
      <c r="I14" s="15">
        <v>9</v>
      </c>
      <c r="J14" s="15">
        <v>8.8699999999999992</v>
      </c>
    </row>
    <row r="15" spans="1:16" ht="36">
      <c r="A15" s="21">
        <v>10</v>
      </c>
      <c r="B15" s="22" t="s">
        <v>99</v>
      </c>
      <c r="C15" s="23" t="s">
        <v>129</v>
      </c>
      <c r="D15" s="24">
        <v>8.64</v>
      </c>
      <c r="E15" s="24">
        <v>9.1</v>
      </c>
      <c r="F15" s="24">
        <v>8.4600000000000009</v>
      </c>
      <c r="G15" s="24">
        <v>8.15</v>
      </c>
      <c r="H15" s="24">
        <v>8.25</v>
      </c>
      <c r="I15" s="24">
        <v>7.5</v>
      </c>
      <c r="J15" s="24">
        <v>8.32</v>
      </c>
    </row>
    <row r="16" spans="1:16" ht="36">
      <c r="A16" s="4">
        <v>11</v>
      </c>
      <c r="B16" s="31" t="s">
        <v>100</v>
      </c>
      <c r="C16" s="32" t="s">
        <v>130</v>
      </c>
      <c r="D16" s="33">
        <v>8.91</v>
      </c>
      <c r="E16" s="33">
        <v>9.4</v>
      </c>
      <c r="F16" s="33">
        <v>9.15</v>
      </c>
      <c r="G16" s="33">
        <v>8.77</v>
      </c>
      <c r="H16" s="33">
        <v>8.75</v>
      </c>
      <c r="I16" s="33">
        <v>9.25</v>
      </c>
      <c r="J16" s="33">
        <v>9.0299999999999994</v>
      </c>
    </row>
    <row r="17" spans="1:19" ht="75">
      <c r="A17" s="35"/>
      <c r="B17" s="36"/>
      <c r="C17" s="37"/>
      <c r="D17" s="38"/>
      <c r="E17" s="38"/>
      <c r="F17" s="38"/>
      <c r="G17" s="38"/>
      <c r="H17" s="38"/>
      <c r="I17" s="38"/>
      <c r="J17" s="38"/>
      <c r="L17" s="10" t="s">
        <v>106</v>
      </c>
      <c r="M17" s="42" t="s">
        <v>15</v>
      </c>
      <c r="N17" s="42"/>
      <c r="O17" s="42"/>
      <c r="P17" s="42"/>
      <c r="Q17" s="42"/>
      <c r="R17" s="42"/>
      <c r="S17" s="2" t="s">
        <v>16</v>
      </c>
    </row>
    <row r="18" spans="1:19">
      <c r="A18" s="35"/>
      <c r="B18" s="36"/>
      <c r="C18" s="37"/>
      <c r="D18" s="38"/>
      <c r="E18" s="38"/>
      <c r="F18" s="38"/>
      <c r="G18" s="38"/>
      <c r="H18" s="38"/>
      <c r="I18" s="38"/>
      <c r="J18" s="38"/>
      <c r="L18" s="1" t="s">
        <v>17</v>
      </c>
      <c r="M18" s="1" t="s">
        <v>23</v>
      </c>
      <c r="N18" s="1" t="s">
        <v>24</v>
      </c>
      <c r="O18" s="1" t="s">
        <v>25</v>
      </c>
      <c r="P18" s="1" t="s">
        <v>26</v>
      </c>
      <c r="Q18" s="1" t="s">
        <v>27</v>
      </c>
      <c r="R18" s="1" t="s">
        <v>28</v>
      </c>
      <c r="S18" s="8" t="s">
        <v>9</v>
      </c>
    </row>
    <row r="19" spans="1:19">
      <c r="A19" s="35"/>
      <c r="B19" s="36"/>
      <c r="C19" s="37"/>
      <c r="D19" s="38"/>
      <c r="E19" s="38"/>
      <c r="F19" s="38"/>
      <c r="G19" s="38"/>
      <c r="H19" s="38"/>
      <c r="I19" s="38"/>
      <c r="J19" s="38"/>
      <c r="L19" s="1" t="s">
        <v>18</v>
      </c>
      <c r="M19" s="1"/>
      <c r="N19" s="1"/>
      <c r="O19" s="1"/>
      <c r="P19" s="1"/>
      <c r="Q19" s="1"/>
      <c r="R19" s="1"/>
      <c r="S19" s="1"/>
    </row>
    <row r="20" spans="1:19">
      <c r="A20" s="35"/>
      <c r="B20" s="36"/>
      <c r="C20" s="37"/>
      <c r="D20" s="38"/>
      <c r="E20" s="38"/>
      <c r="F20" s="38"/>
      <c r="G20" s="38"/>
      <c r="H20" s="38"/>
      <c r="I20" s="38"/>
      <c r="J20" s="38"/>
      <c r="L20" s="11" t="s">
        <v>19</v>
      </c>
      <c r="M20" s="1">
        <f>P6</f>
        <v>11</v>
      </c>
      <c r="N20" s="1">
        <f>P7</f>
        <v>11</v>
      </c>
      <c r="O20" s="1">
        <f>P8</f>
        <v>11</v>
      </c>
      <c r="P20" s="1">
        <f>P9</f>
        <v>11</v>
      </c>
      <c r="Q20" s="1">
        <f>P10</f>
        <v>11</v>
      </c>
      <c r="R20" s="1">
        <f>P11</f>
        <v>11</v>
      </c>
      <c r="S20" s="18">
        <f>P12</f>
        <v>11</v>
      </c>
    </row>
    <row r="21" spans="1:19">
      <c r="A21" s="35"/>
      <c r="B21" s="36"/>
      <c r="C21" s="37"/>
      <c r="D21" s="38"/>
      <c r="E21" s="38"/>
      <c r="F21" s="38"/>
      <c r="G21" s="38"/>
      <c r="H21" s="38"/>
      <c r="I21" s="38"/>
      <c r="J21" s="38"/>
      <c r="L21" s="11" t="s">
        <v>20</v>
      </c>
      <c r="M21" s="1">
        <f>M6+N6</f>
        <v>11</v>
      </c>
      <c r="N21" s="1">
        <f>M7+N7</f>
        <v>11</v>
      </c>
      <c r="O21" s="1">
        <f>M8+N8</f>
        <v>11</v>
      </c>
      <c r="P21" s="1">
        <f>M9+N9</f>
        <v>11</v>
      </c>
      <c r="Q21" s="1">
        <f>M10+N10</f>
        <v>11</v>
      </c>
      <c r="R21" s="1">
        <f>M11+N11</f>
        <v>11</v>
      </c>
      <c r="S21" s="1">
        <f>M12+N12</f>
        <v>11</v>
      </c>
    </row>
    <row r="22" spans="1:19">
      <c r="A22" s="35"/>
      <c r="B22" s="36"/>
      <c r="C22" s="37"/>
      <c r="D22" s="38"/>
      <c r="E22" s="38"/>
      <c r="F22" s="38"/>
      <c r="G22" s="38"/>
      <c r="H22" s="38"/>
      <c r="I22" s="38"/>
      <c r="J22" s="38"/>
      <c r="L22" s="12" t="s">
        <v>21</v>
      </c>
      <c r="M22" s="8">
        <f>M21/M20*100</f>
        <v>100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100</v>
      </c>
      <c r="R22" s="8">
        <f t="shared" si="1"/>
        <v>100</v>
      </c>
      <c r="S22" s="8">
        <f t="shared" si="1"/>
        <v>100</v>
      </c>
    </row>
    <row r="23" spans="1:19">
      <c r="A23" s="35"/>
      <c r="B23" s="36"/>
      <c r="C23" s="37"/>
      <c r="D23" s="38"/>
      <c r="E23" s="38"/>
      <c r="F23" s="38"/>
      <c r="G23" s="38"/>
      <c r="H23" s="38"/>
      <c r="I23" s="38"/>
      <c r="J23" s="38"/>
      <c r="L23" s="13" t="s">
        <v>22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>
      <c r="A24" s="35"/>
      <c r="B24" s="36"/>
      <c r="C24" s="37"/>
      <c r="D24" s="38"/>
      <c r="E24" s="38"/>
      <c r="F24" s="38"/>
      <c r="G24" s="38"/>
      <c r="H24" s="38"/>
      <c r="I24" s="38"/>
      <c r="J24" s="38"/>
    </row>
    <row r="25" spans="1:19" ht="61.9" customHeight="1">
      <c r="A25" s="35"/>
      <c r="B25" s="36"/>
      <c r="C25" s="37"/>
      <c r="D25" s="38"/>
      <c r="E25" s="38"/>
      <c r="F25" s="38"/>
      <c r="G25" s="38"/>
      <c r="H25" s="38"/>
      <c r="I25" s="38"/>
      <c r="J25" s="38"/>
      <c r="L25" s="43" t="s">
        <v>105</v>
      </c>
      <c r="M25" s="43"/>
      <c r="N25" s="43"/>
      <c r="O25" s="43"/>
      <c r="P25" s="43"/>
      <c r="Q25" s="43"/>
      <c r="R25" s="43"/>
      <c r="S25" s="43"/>
    </row>
    <row r="26" spans="1:19">
      <c r="A26" s="35"/>
      <c r="B26" s="36"/>
      <c r="C26" s="37"/>
      <c r="D26" s="38"/>
      <c r="E26" s="38"/>
      <c r="F26" s="38"/>
      <c r="G26" s="38"/>
      <c r="H26" s="38"/>
      <c r="I26" s="38"/>
      <c r="J26" s="38"/>
    </row>
    <row r="27" spans="1:19">
      <c r="A27" s="35"/>
      <c r="B27" s="36"/>
      <c r="C27" s="37"/>
      <c r="D27" s="38"/>
      <c r="E27" s="38"/>
      <c r="F27" s="38"/>
      <c r="G27" s="38"/>
      <c r="H27" s="38"/>
      <c r="I27" s="38"/>
      <c r="J27" s="38"/>
    </row>
    <row r="28" spans="1:19">
      <c r="A28" s="35"/>
      <c r="B28" s="36"/>
      <c r="C28" s="39"/>
      <c r="D28" s="38"/>
      <c r="E28" s="38"/>
      <c r="F28" s="38"/>
      <c r="G28" s="38"/>
      <c r="H28" s="38"/>
      <c r="I28" s="38"/>
      <c r="J28" s="38"/>
    </row>
    <row r="29" spans="1:19">
      <c r="A29" s="35"/>
      <c r="B29" s="36"/>
      <c r="C29" s="37"/>
      <c r="D29" s="38"/>
      <c r="E29" s="38"/>
      <c r="F29" s="38"/>
      <c r="G29" s="38"/>
      <c r="H29" s="38"/>
      <c r="I29" s="38"/>
      <c r="J29" s="38"/>
    </row>
    <row r="30" spans="1:19">
      <c r="A30" s="35"/>
      <c r="B30" s="36"/>
      <c r="C30" s="37"/>
      <c r="D30" s="38"/>
      <c r="E30" s="38"/>
      <c r="F30" s="38"/>
      <c r="G30" s="38"/>
      <c r="H30" s="38"/>
      <c r="I30" s="38"/>
      <c r="J30" s="38"/>
    </row>
    <row r="31" spans="1:19">
      <c r="A31" s="35"/>
      <c r="B31" s="36"/>
      <c r="C31" s="37"/>
      <c r="D31" s="38"/>
      <c r="E31" s="38"/>
      <c r="F31" s="38"/>
      <c r="G31" s="38"/>
      <c r="H31" s="38"/>
      <c r="I31" s="38"/>
      <c r="J31" s="38"/>
    </row>
    <row r="32" spans="1:19">
      <c r="A32" s="35"/>
      <c r="B32" s="36"/>
      <c r="C32" s="37"/>
      <c r="D32" s="38"/>
      <c r="E32" s="38"/>
      <c r="F32" s="38"/>
      <c r="G32" s="38"/>
      <c r="H32" s="38"/>
      <c r="I32" s="38"/>
      <c r="J32" s="38"/>
    </row>
    <row r="33" spans="1:10">
      <c r="A33" s="35"/>
      <c r="B33" s="36"/>
      <c r="C33" s="37"/>
      <c r="D33" s="38"/>
      <c r="E33" s="38"/>
      <c r="F33" s="38"/>
      <c r="G33" s="38"/>
      <c r="H33" s="38"/>
      <c r="I33" s="38"/>
      <c r="J33" s="38"/>
    </row>
    <row r="34" spans="1:10">
      <c r="A34" s="35"/>
      <c r="B34" s="36"/>
      <c r="C34" s="37"/>
      <c r="D34" s="38"/>
      <c r="E34" s="38"/>
      <c r="F34" s="38"/>
      <c r="G34" s="38"/>
      <c r="H34" s="38"/>
      <c r="I34" s="38"/>
      <c r="J34" s="38"/>
    </row>
    <row r="35" spans="1:10">
      <c r="A35" s="35"/>
      <c r="B35" s="36"/>
      <c r="C35" s="37"/>
      <c r="D35" s="38"/>
      <c r="E35" s="38"/>
      <c r="F35" s="38"/>
      <c r="G35" s="38"/>
      <c r="H35" s="38"/>
      <c r="I35" s="38"/>
      <c r="J35" s="38"/>
    </row>
    <row r="36" spans="1:10">
      <c r="A36" s="35"/>
      <c r="B36" s="36"/>
      <c r="C36" s="37"/>
      <c r="D36" s="38"/>
      <c r="E36" s="38"/>
      <c r="F36" s="38"/>
      <c r="G36" s="38"/>
      <c r="H36" s="38"/>
      <c r="I36" s="38"/>
      <c r="J36" s="38"/>
    </row>
    <row r="37" spans="1:10">
      <c r="A37" s="35"/>
      <c r="B37" s="36"/>
      <c r="C37" s="39"/>
      <c r="D37" s="38"/>
      <c r="E37" s="38"/>
      <c r="F37" s="38"/>
      <c r="G37" s="38"/>
      <c r="H37" s="38"/>
      <c r="I37" s="38"/>
      <c r="J37" s="38"/>
    </row>
    <row r="38" spans="1:10">
      <c r="A38" s="35"/>
      <c r="B38" s="36"/>
      <c r="C38" s="39"/>
      <c r="D38" s="38"/>
      <c r="E38" s="38"/>
      <c r="F38" s="38"/>
      <c r="G38" s="38"/>
      <c r="H38" s="38"/>
      <c r="I38" s="38"/>
      <c r="J38" s="38"/>
    </row>
    <row r="39" spans="1:10">
      <c r="A39" s="35"/>
      <c r="B39" s="36"/>
      <c r="C39" s="37"/>
      <c r="D39" s="38"/>
      <c r="E39" s="38"/>
      <c r="F39" s="38"/>
      <c r="G39" s="38"/>
      <c r="H39" s="38"/>
      <c r="I39" s="38"/>
      <c r="J39" s="38"/>
    </row>
    <row r="40" spans="1:10">
      <c r="A40" s="35"/>
      <c r="B40" s="36"/>
      <c r="C40" s="39"/>
      <c r="D40" s="38"/>
      <c r="E40" s="38"/>
      <c r="F40" s="38"/>
      <c r="G40" s="38"/>
      <c r="H40" s="38"/>
      <c r="I40" s="38"/>
      <c r="J40" s="38"/>
    </row>
    <row r="41" spans="1:10">
      <c r="A41" s="35"/>
      <c r="B41" s="36"/>
      <c r="C41" s="37"/>
      <c r="D41" s="38"/>
      <c r="E41" s="38"/>
      <c r="F41" s="38"/>
      <c r="G41" s="38"/>
      <c r="H41" s="38"/>
      <c r="I41" s="38"/>
      <c r="J41" s="38"/>
    </row>
    <row r="42" spans="1:10">
      <c r="A42" s="35"/>
      <c r="B42" s="36"/>
      <c r="C42" s="37"/>
      <c r="D42" s="38"/>
      <c r="E42" s="38"/>
      <c r="F42" s="38"/>
      <c r="G42" s="38"/>
      <c r="H42" s="38"/>
      <c r="I42" s="38"/>
      <c r="J42" s="38"/>
    </row>
    <row r="43" spans="1:10">
      <c r="A43" s="35"/>
      <c r="B43" s="36"/>
      <c r="C43" s="37"/>
      <c r="D43" s="38"/>
      <c r="E43" s="38"/>
      <c r="F43" s="38"/>
      <c r="G43" s="38"/>
      <c r="H43" s="38"/>
      <c r="I43" s="38"/>
      <c r="J43" s="38"/>
    </row>
    <row r="44" spans="1:10">
      <c r="A44" s="35"/>
      <c r="B44" s="36"/>
      <c r="C44" s="37"/>
      <c r="D44" s="38"/>
      <c r="E44" s="38"/>
      <c r="F44" s="38"/>
      <c r="G44" s="38"/>
      <c r="H44" s="38"/>
      <c r="I44" s="38"/>
      <c r="J44" s="38"/>
    </row>
    <row r="45" spans="1:10">
      <c r="A45" s="35"/>
      <c r="B45" s="36"/>
      <c r="C45" s="37"/>
      <c r="D45" s="38"/>
      <c r="E45" s="38"/>
      <c r="F45" s="38"/>
      <c r="G45" s="38"/>
      <c r="H45" s="38"/>
      <c r="I45" s="38"/>
      <c r="J45" s="38"/>
    </row>
    <row r="46" spans="1:10">
      <c r="A46" s="35"/>
      <c r="B46" s="36"/>
      <c r="C46" s="37"/>
      <c r="D46" s="38"/>
      <c r="E46" s="38"/>
      <c r="F46" s="38"/>
      <c r="G46" s="38"/>
      <c r="H46" s="38"/>
      <c r="I46" s="38"/>
      <c r="J46" s="38"/>
    </row>
    <row r="47" spans="1:10">
      <c r="A47" s="35"/>
      <c r="B47" s="36"/>
      <c r="C47" s="37"/>
      <c r="D47" s="38"/>
      <c r="E47" s="38"/>
      <c r="F47" s="38"/>
      <c r="G47" s="38"/>
      <c r="H47" s="38"/>
      <c r="I47" s="38"/>
      <c r="J47" s="38"/>
    </row>
    <row r="48" spans="1:10">
      <c r="A48" s="35"/>
      <c r="B48" s="36"/>
      <c r="C48" s="37"/>
      <c r="D48" s="38"/>
      <c r="E48" s="38"/>
      <c r="F48" s="38"/>
      <c r="G48" s="38"/>
      <c r="H48" s="38"/>
      <c r="I48" s="38"/>
      <c r="J48" s="38"/>
    </row>
    <row r="49" spans="1:10">
      <c r="A49" s="35"/>
      <c r="B49" s="36"/>
      <c r="C49" s="37"/>
      <c r="D49" s="38"/>
      <c r="E49" s="38"/>
      <c r="F49" s="38"/>
      <c r="G49" s="38"/>
      <c r="H49" s="38"/>
      <c r="I49" s="38"/>
      <c r="J49" s="38"/>
    </row>
    <row r="50" spans="1:10">
      <c r="A50" s="35"/>
      <c r="B50" s="36"/>
      <c r="C50" s="37"/>
      <c r="D50" s="38"/>
      <c r="E50" s="38"/>
      <c r="F50" s="38"/>
      <c r="G50" s="38"/>
      <c r="H50" s="38"/>
      <c r="I50" s="38"/>
      <c r="J50" s="38"/>
    </row>
    <row r="51" spans="1:10">
      <c r="A51" s="35"/>
      <c r="B51" s="36"/>
      <c r="C51" s="37"/>
      <c r="D51" s="38"/>
      <c r="E51" s="38"/>
      <c r="F51" s="38"/>
      <c r="G51" s="38"/>
      <c r="H51" s="38"/>
      <c r="I51" s="38"/>
      <c r="J51" s="38"/>
    </row>
    <row r="52" spans="1:10">
      <c r="A52" s="35"/>
      <c r="B52" s="36"/>
      <c r="C52" s="37"/>
      <c r="D52" s="38"/>
      <c r="E52" s="38"/>
      <c r="F52" s="38"/>
      <c r="G52" s="38"/>
      <c r="H52" s="38"/>
      <c r="I52" s="38"/>
      <c r="J52" s="38"/>
    </row>
    <row r="53" spans="1:10">
      <c r="A53" s="35"/>
      <c r="B53" s="36"/>
      <c r="C53" s="39"/>
      <c r="D53" s="38"/>
      <c r="E53" s="38"/>
      <c r="F53" s="38"/>
      <c r="G53" s="38"/>
      <c r="H53" s="38"/>
      <c r="I53" s="38"/>
      <c r="J53" s="38"/>
    </row>
    <row r="54" spans="1:10">
      <c r="A54" s="35"/>
      <c r="B54" s="36"/>
      <c r="C54" s="37"/>
      <c r="D54" s="40"/>
      <c r="E54" s="40"/>
      <c r="F54" s="38"/>
      <c r="G54" s="38"/>
      <c r="H54" s="38"/>
      <c r="I54" s="38"/>
      <c r="J54" s="38"/>
    </row>
    <row r="55" spans="1:10">
      <c r="A55" s="35"/>
      <c r="B55" s="36"/>
      <c r="C55" s="37"/>
      <c r="D55" s="40"/>
      <c r="E55" s="40"/>
      <c r="F55" s="38"/>
      <c r="G55" s="38"/>
      <c r="H55" s="38"/>
      <c r="I55" s="38"/>
      <c r="J55" s="38"/>
    </row>
    <row r="56" spans="1:10">
      <c r="A56" s="35"/>
      <c r="B56" s="36"/>
      <c r="C56" s="37"/>
      <c r="D56" s="40"/>
      <c r="E56" s="40"/>
      <c r="F56" s="38"/>
      <c r="G56" s="38"/>
      <c r="H56" s="38"/>
      <c r="I56" s="38"/>
      <c r="J56" s="38"/>
    </row>
    <row r="57" spans="1:10">
      <c r="A57" s="35"/>
      <c r="B57" s="36"/>
      <c r="C57" s="37"/>
      <c r="D57" s="40"/>
      <c r="E57" s="40"/>
      <c r="F57" s="38"/>
      <c r="G57" s="38"/>
      <c r="H57" s="38"/>
      <c r="I57" s="38"/>
      <c r="J57" s="38"/>
    </row>
    <row r="58" spans="1:10">
      <c r="A58" s="35"/>
      <c r="B58" s="36"/>
      <c r="C58" s="37"/>
      <c r="D58" s="40"/>
      <c r="E58" s="40"/>
      <c r="F58" s="38"/>
      <c r="G58" s="38"/>
      <c r="H58" s="38"/>
      <c r="I58" s="38"/>
      <c r="J58" s="38"/>
    </row>
    <row r="59" spans="1:10">
      <c r="A59" s="35"/>
      <c r="B59" s="41"/>
      <c r="C59" s="40"/>
      <c r="D59" s="40"/>
      <c r="E59" s="40"/>
      <c r="F59" s="40"/>
      <c r="G59" s="40"/>
      <c r="H59" s="40"/>
      <c r="I59" s="40"/>
      <c r="J59" s="40"/>
    </row>
    <row r="60" spans="1:10">
      <c r="A60" s="35"/>
      <c r="B60" s="41"/>
      <c r="C60" s="40"/>
      <c r="D60" s="40"/>
      <c r="E60" s="40"/>
      <c r="F60" s="40"/>
      <c r="G60" s="40"/>
      <c r="H60" s="40"/>
      <c r="I60" s="40"/>
      <c r="J60" s="40"/>
    </row>
    <row r="61" spans="1:10">
      <c r="A61" s="35"/>
      <c r="B61" s="41"/>
      <c r="C61" s="40"/>
      <c r="D61" s="40"/>
      <c r="E61" s="40"/>
      <c r="F61" s="40"/>
      <c r="G61" s="40"/>
      <c r="H61" s="40"/>
      <c r="I61" s="40"/>
      <c r="J61" s="40"/>
    </row>
    <row r="62" spans="1:10">
      <c r="A62" s="35"/>
      <c r="B62" s="41"/>
      <c r="C62" s="40"/>
      <c r="D62" s="40"/>
      <c r="E62" s="40"/>
      <c r="F62" s="40"/>
      <c r="G62" s="40"/>
      <c r="H62" s="40"/>
      <c r="I62" s="40"/>
      <c r="J62" s="40"/>
    </row>
    <row r="63" spans="1:10">
      <c r="A63" s="35"/>
      <c r="B63" s="41"/>
      <c r="C63" s="40"/>
      <c r="D63" s="40"/>
      <c r="E63" s="40"/>
      <c r="F63" s="40"/>
      <c r="G63" s="40"/>
      <c r="H63" s="40"/>
      <c r="I63" s="40"/>
      <c r="J63" s="40"/>
    </row>
    <row r="64" spans="1:10">
      <c r="A64" s="35"/>
      <c r="B64" s="41"/>
      <c r="C64" s="40"/>
      <c r="D64" s="40"/>
      <c r="E64" s="40"/>
      <c r="F64" s="40"/>
      <c r="G64" s="40"/>
      <c r="H64" s="40"/>
      <c r="I64" s="40"/>
      <c r="J64" s="40"/>
    </row>
    <row r="65" spans="1:10">
      <c r="A65" s="35"/>
      <c r="B65" s="41"/>
      <c r="C65" s="40"/>
      <c r="D65" s="40"/>
      <c r="E65" s="40"/>
      <c r="F65" s="40"/>
      <c r="G65" s="40"/>
      <c r="H65" s="40"/>
      <c r="I65" s="40"/>
      <c r="J65" s="40"/>
    </row>
    <row r="66" spans="1:10">
      <c r="A66" s="35"/>
      <c r="B66" s="41"/>
      <c r="C66" s="40"/>
      <c r="D66" s="40"/>
      <c r="E66" s="40"/>
      <c r="F66" s="40"/>
      <c r="G66" s="40"/>
      <c r="H66" s="40"/>
      <c r="I66" s="40"/>
      <c r="J66" s="40"/>
    </row>
    <row r="67" spans="1:10">
      <c r="A67" s="35"/>
      <c r="B67" s="41"/>
      <c r="C67" s="40"/>
      <c r="D67" s="40"/>
      <c r="E67" s="40"/>
      <c r="F67" s="40"/>
      <c r="G67" s="40"/>
      <c r="H67" s="40"/>
      <c r="I67" s="40"/>
      <c r="J67" s="40"/>
    </row>
    <row r="68" spans="1:10">
      <c r="A68" s="35"/>
      <c r="B68" s="41"/>
      <c r="C68" s="40"/>
      <c r="D68" s="40"/>
      <c r="E68" s="40"/>
      <c r="F68" s="40"/>
      <c r="G68" s="40"/>
      <c r="H68" s="40"/>
      <c r="I68" s="40"/>
      <c r="J68" s="40"/>
    </row>
    <row r="69" spans="1:10">
      <c r="A69" s="35"/>
      <c r="B69" s="41"/>
      <c r="C69" s="40"/>
      <c r="D69" s="40"/>
      <c r="E69" s="40"/>
      <c r="F69" s="40"/>
      <c r="G69" s="40"/>
      <c r="H69" s="40"/>
      <c r="I69" s="40"/>
      <c r="J69" s="40"/>
    </row>
    <row r="70" spans="1:10">
      <c r="A70" s="35"/>
      <c r="B70" s="41"/>
      <c r="C70" s="40"/>
      <c r="D70" s="40"/>
      <c r="E70" s="40"/>
      <c r="F70" s="40"/>
      <c r="G70" s="40"/>
      <c r="H70" s="40"/>
      <c r="I70" s="40"/>
      <c r="J70" s="40"/>
    </row>
    <row r="71" spans="1:10">
      <c r="A71" s="35"/>
      <c r="B71" s="41"/>
      <c r="C71" s="40"/>
      <c r="D71" s="40"/>
      <c r="E71" s="40"/>
      <c r="F71" s="40"/>
      <c r="G71" s="40"/>
      <c r="H71" s="40"/>
      <c r="I71" s="40"/>
      <c r="J71" s="40"/>
    </row>
    <row r="72" spans="1:10">
      <c r="A72" s="35"/>
      <c r="B72" s="41"/>
      <c r="C72" s="40"/>
      <c r="D72" s="40"/>
      <c r="E72" s="40"/>
      <c r="F72" s="40"/>
      <c r="G72" s="40"/>
      <c r="H72" s="40"/>
      <c r="I72" s="40"/>
      <c r="J72" s="40"/>
    </row>
    <row r="73" spans="1:10">
      <c r="A73" s="35"/>
      <c r="B73" s="41"/>
      <c r="C73" s="40"/>
      <c r="D73" s="40"/>
      <c r="E73" s="40"/>
      <c r="F73" s="40"/>
      <c r="G73" s="40"/>
      <c r="H73" s="40"/>
      <c r="I73" s="40"/>
      <c r="J73" s="40"/>
    </row>
    <row r="74" spans="1:10">
      <c r="A74" s="35"/>
      <c r="B74" s="41"/>
      <c r="C74" s="40"/>
      <c r="D74" s="40"/>
      <c r="E74" s="40"/>
      <c r="F74" s="40"/>
      <c r="G74" s="40"/>
      <c r="H74" s="40"/>
      <c r="I74" s="40"/>
      <c r="J74" s="40"/>
    </row>
    <row r="75" spans="1:10">
      <c r="A75" s="35"/>
      <c r="B75" s="41"/>
      <c r="C75" s="40"/>
      <c r="D75" s="40"/>
      <c r="E75" s="40"/>
      <c r="F75" s="40"/>
      <c r="G75" s="40"/>
      <c r="H75" s="40"/>
      <c r="I75" s="40"/>
      <c r="J75" s="40"/>
    </row>
    <row r="76" spans="1:10">
      <c r="A76" s="35"/>
      <c r="B76" s="41"/>
      <c r="C76" s="40"/>
      <c r="D76" s="40"/>
      <c r="E76" s="40"/>
      <c r="F76" s="40"/>
      <c r="G76" s="40"/>
      <c r="H76" s="40"/>
      <c r="I76" s="40"/>
      <c r="J76" s="40"/>
    </row>
    <row r="77" spans="1:10">
      <c r="A77" s="35"/>
      <c r="B77" s="41"/>
      <c r="C77" s="40"/>
      <c r="D77" s="40"/>
      <c r="E77" s="40"/>
      <c r="F77" s="40"/>
      <c r="G77" s="40"/>
      <c r="H77" s="40"/>
      <c r="I77" s="40"/>
      <c r="J77" s="40"/>
    </row>
    <row r="78" spans="1:10">
      <c r="A78" s="35"/>
      <c r="B78" s="41"/>
      <c r="C78" s="40"/>
      <c r="D78" s="40"/>
      <c r="E78" s="40"/>
      <c r="F78" s="40"/>
      <c r="G78" s="40"/>
      <c r="H78" s="40"/>
      <c r="I78" s="40"/>
      <c r="J78" s="40"/>
    </row>
    <row r="79" spans="1:10">
      <c r="A79" s="35"/>
      <c r="B79" s="41"/>
      <c r="C79" s="40"/>
      <c r="D79" s="40"/>
      <c r="E79" s="40"/>
      <c r="F79" s="40"/>
      <c r="G79" s="40"/>
      <c r="H79" s="40"/>
      <c r="I79" s="40"/>
      <c r="J79" s="40"/>
    </row>
    <row r="80" spans="1:10">
      <c r="A80" s="35"/>
      <c r="B80" s="41"/>
      <c r="C80" s="40"/>
      <c r="D80" s="40"/>
      <c r="E80" s="40"/>
      <c r="F80" s="40"/>
      <c r="G80" s="40"/>
      <c r="H80" s="40"/>
      <c r="I80" s="40"/>
      <c r="J80" s="40"/>
    </row>
    <row r="81" spans="1:10">
      <c r="A81" s="35"/>
      <c r="B81" s="41"/>
      <c r="C81" s="40"/>
      <c r="D81" s="40"/>
      <c r="E81" s="40"/>
      <c r="F81" s="40"/>
      <c r="G81" s="40"/>
      <c r="H81" s="40"/>
      <c r="I81" s="40"/>
      <c r="J81" s="40"/>
    </row>
    <row r="82" spans="1:10">
      <c r="A82" s="35"/>
      <c r="B82" s="41"/>
      <c r="C82" s="40"/>
      <c r="D82" s="40"/>
      <c r="E82" s="40"/>
      <c r="F82" s="40"/>
      <c r="G82" s="40"/>
      <c r="H82" s="40"/>
      <c r="I82" s="40"/>
      <c r="J82" s="40"/>
    </row>
    <row r="83" spans="1:10">
      <c r="A83" s="35"/>
      <c r="B83" s="41"/>
      <c r="C83" s="40"/>
      <c r="D83" s="40"/>
      <c r="E83" s="40"/>
      <c r="F83" s="40"/>
      <c r="G83" s="40"/>
      <c r="H83" s="40"/>
      <c r="I83" s="40"/>
      <c r="J83" s="40"/>
    </row>
    <row r="84" spans="1:10">
      <c r="A84" s="35"/>
      <c r="B84" s="41"/>
      <c r="C84" s="40"/>
      <c r="D84" s="40"/>
      <c r="E84" s="40"/>
      <c r="F84" s="40"/>
      <c r="G84" s="40"/>
      <c r="H84" s="40"/>
      <c r="I84" s="40"/>
      <c r="J84" s="40"/>
    </row>
    <row r="85" spans="1:10">
      <c r="A85" s="35"/>
      <c r="B85" s="41"/>
      <c r="C85" s="40"/>
      <c r="D85" s="40"/>
      <c r="E85" s="40"/>
      <c r="F85" s="40"/>
      <c r="G85" s="40"/>
      <c r="H85" s="40"/>
      <c r="I85" s="40"/>
      <c r="J85" s="40"/>
    </row>
    <row r="86" spans="1:10">
      <c r="A86" s="35"/>
      <c r="B86" s="41"/>
      <c r="C86" s="40"/>
      <c r="D86" s="40"/>
      <c r="E86" s="40"/>
      <c r="F86" s="40"/>
      <c r="G86" s="40"/>
      <c r="H86" s="40"/>
      <c r="I86" s="40"/>
      <c r="J86" s="40"/>
    </row>
    <row r="87" spans="1:10">
      <c r="A87" s="35"/>
      <c r="B87" s="41"/>
      <c r="C87" s="40"/>
      <c r="D87" s="40"/>
      <c r="E87" s="40"/>
      <c r="F87" s="40"/>
      <c r="G87" s="40"/>
      <c r="H87" s="40"/>
      <c r="I87" s="40"/>
      <c r="J87" s="40"/>
    </row>
    <row r="88" spans="1:10">
      <c r="A88" s="35"/>
      <c r="B88" s="41"/>
      <c r="C88" s="40"/>
      <c r="D88" s="40"/>
      <c r="E88" s="40"/>
      <c r="F88" s="40"/>
      <c r="G88" s="40"/>
      <c r="H88" s="40"/>
      <c r="I88" s="40"/>
      <c r="J88" s="40"/>
    </row>
    <row r="89" spans="1:10">
      <c r="A89" s="35"/>
      <c r="B89" s="41"/>
      <c r="C89" s="40"/>
      <c r="D89" s="40"/>
      <c r="E89" s="40"/>
      <c r="F89" s="40"/>
      <c r="G89" s="40"/>
      <c r="H89" s="40"/>
      <c r="I89" s="40"/>
      <c r="J89" s="40"/>
    </row>
    <row r="90" spans="1:10">
      <c r="A90" s="35"/>
      <c r="B90" s="41"/>
      <c r="C90" s="40"/>
      <c r="D90" s="40"/>
      <c r="E90" s="40"/>
      <c r="F90" s="40"/>
      <c r="G90" s="40"/>
      <c r="H90" s="40"/>
      <c r="I90" s="40"/>
      <c r="J90" s="40"/>
    </row>
    <row r="91" spans="1:10">
      <c r="A91" s="35"/>
      <c r="B91" s="41"/>
      <c r="C91" s="40"/>
      <c r="D91" s="40"/>
      <c r="E91" s="40"/>
      <c r="F91" s="40"/>
      <c r="G91" s="40"/>
      <c r="H91" s="40"/>
      <c r="I91" s="40"/>
      <c r="J91" s="40"/>
    </row>
    <row r="92" spans="1:10">
      <c r="A92" s="35"/>
      <c r="B92" s="41"/>
      <c r="C92" s="40"/>
      <c r="D92" s="40"/>
      <c r="E92" s="40"/>
      <c r="F92" s="40"/>
      <c r="G92" s="40"/>
      <c r="H92" s="40"/>
      <c r="I92" s="40"/>
      <c r="J92" s="40"/>
    </row>
    <row r="93" spans="1:10">
      <c r="A93" s="35"/>
      <c r="B93" s="41"/>
      <c r="C93" s="40"/>
      <c r="D93" s="40"/>
      <c r="E93" s="40"/>
      <c r="F93" s="40"/>
      <c r="G93" s="40"/>
      <c r="H93" s="40"/>
      <c r="I93" s="40"/>
      <c r="J93" s="40"/>
    </row>
    <row r="94" spans="1:10">
      <c r="A94" s="35"/>
      <c r="B94" s="41"/>
      <c r="C94" s="40"/>
      <c r="D94" s="40"/>
      <c r="E94" s="40"/>
      <c r="F94" s="40"/>
      <c r="G94" s="40"/>
      <c r="H94" s="40"/>
      <c r="I94" s="40"/>
      <c r="J94" s="40"/>
    </row>
    <row r="95" spans="1:10">
      <c r="A95" s="35"/>
      <c r="B95" s="41"/>
      <c r="C95" s="40"/>
      <c r="D95" s="40"/>
      <c r="E95" s="40"/>
      <c r="F95" s="40"/>
      <c r="G95" s="40"/>
      <c r="H95" s="40"/>
      <c r="I95" s="40"/>
      <c r="J95" s="40"/>
    </row>
    <row r="96" spans="1:10">
      <c r="A96" s="35"/>
      <c r="B96" s="41"/>
      <c r="C96" s="40"/>
      <c r="D96" s="40"/>
      <c r="E96" s="40"/>
      <c r="F96" s="40"/>
      <c r="G96" s="40"/>
      <c r="H96" s="40"/>
      <c r="I96" s="40"/>
      <c r="J96" s="40"/>
    </row>
    <row r="97" spans="1:10">
      <c r="A97" s="35"/>
      <c r="B97" s="41"/>
      <c r="C97" s="40"/>
      <c r="D97" s="40"/>
      <c r="E97" s="40"/>
      <c r="F97" s="40"/>
      <c r="G97" s="40"/>
      <c r="H97" s="40"/>
      <c r="I97" s="40"/>
      <c r="J97" s="40"/>
    </row>
    <row r="98" spans="1:10">
      <c r="A98" s="35"/>
      <c r="B98" s="41"/>
      <c r="C98" s="40"/>
      <c r="D98" s="40"/>
      <c r="E98" s="40"/>
      <c r="F98" s="40"/>
      <c r="G98" s="40"/>
      <c r="H98" s="40"/>
      <c r="I98" s="40"/>
      <c r="J98" s="40"/>
    </row>
    <row r="99" spans="1:10">
      <c r="A99" s="35"/>
      <c r="B99" s="41"/>
      <c r="C99" s="40"/>
      <c r="D99" s="40"/>
      <c r="E99" s="40"/>
      <c r="F99" s="40"/>
      <c r="G99" s="40"/>
      <c r="H99" s="40"/>
      <c r="I99" s="40"/>
      <c r="J99" s="40"/>
    </row>
    <row r="100" spans="1:10">
      <c r="A100" s="35"/>
      <c r="B100" s="41"/>
      <c r="C100" s="40"/>
      <c r="D100" s="40"/>
      <c r="E100" s="40"/>
      <c r="F100" s="40"/>
      <c r="G100" s="40"/>
      <c r="H100" s="40"/>
      <c r="I100" s="40"/>
      <c r="J100" s="40"/>
    </row>
    <row r="101" spans="1:10">
      <c r="A101" s="35"/>
      <c r="B101" s="41"/>
      <c r="C101" s="40"/>
      <c r="D101" s="40"/>
      <c r="E101" s="40"/>
      <c r="F101" s="40"/>
      <c r="G101" s="40"/>
      <c r="H101" s="40"/>
      <c r="I101" s="40"/>
      <c r="J101" s="40"/>
    </row>
    <row r="102" spans="1:10">
      <c r="A102" s="35"/>
      <c r="B102" s="41"/>
      <c r="C102" s="40"/>
      <c r="D102" s="40"/>
      <c r="E102" s="40"/>
      <c r="F102" s="40"/>
      <c r="G102" s="40"/>
      <c r="H102" s="40"/>
      <c r="I102" s="40"/>
      <c r="J102" s="40"/>
    </row>
    <row r="103" spans="1:10">
      <c r="A103" s="35"/>
      <c r="B103" s="41"/>
      <c r="C103" s="40"/>
      <c r="D103" s="40"/>
      <c r="E103" s="40"/>
      <c r="F103" s="40"/>
      <c r="G103" s="40"/>
      <c r="H103" s="40"/>
      <c r="I103" s="40"/>
      <c r="J103" s="40"/>
    </row>
    <row r="104" spans="1:10">
      <c r="A104" s="35"/>
      <c r="B104" s="41"/>
      <c r="C104" s="40"/>
      <c r="D104" s="40"/>
      <c r="E104" s="40"/>
      <c r="F104" s="40"/>
      <c r="G104" s="40"/>
      <c r="H104" s="40"/>
      <c r="I104" s="40"/>
      <c r="J104" s="40"/>
    </row>
    <row r="105" spans="1:10">
      <c r="A105" s="35"/>
      <c r="B105" s="41"/>
      <c r="C105" s="40"/>
      <c r="D105" s="40"/>
      <c r="E105" s="40"/>
      <c r="F105" s="40"/>
      <c r="G105" s="40"/>
      <c r="H105" s="40"/>
      <c r="I105" s="40"/>
      <c r="J105" s="40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 Attainment-2017-20</vt:lpstr>
      <vt:lpstr>CO Attainment-2018-21</vt:lpstr>
      <vt:lpstr>CO Attainment-2019-22</vt:lpstr>
      <vt:lpstr>CO Attainment-2020-23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User</cp:lastModifiedBy>
  <dcterms:created xsi:type="dcterms:W3CDTF">2023-07-02T03:41:55Z</dcterms:created>
  <dcterms:modified xsi:type="dcterms:W3CDTF">2023-10-04T05:57:52Z</dcterms:modified>
</cp:coreProperties>
</file>