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F:\CO PO Attainment Report\Pol. Sc\"/>
    </mc:Choice>
  </mc:AlternateContent>
  <xr:revisionPtr revIDLastSave="0" documentId="13_ncr:1_{DBD51E88-B86B-4C4F-AABC-8EBF725BF6F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  <sheet name="Shee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S21" i="1" s="1"/>
  <c r="O11" i="1" a="1"/>
  <c r="O11" i="1" s="1"/>
  <c r="N11" i="1"/>
  <c r="M11" i="1"/>
  <c r="O10" i="1" a="1"/>
  <c r="O10" i="1" s="1"/>
  <c r="N10" i="1"/>
  <c r="M10" i="1"/>
  <c r="Q21" i="1" s="1"/>
  <c r="O9" i="1" a="1"/>
  <c r="O9" i="1" s="1"/>
  <c r="N9" i="1"/>
  <c r="M9" i="1"/>
  <c r="O8" i="1" a="1"/>
  <c r="O8" i="1" s="1"/>
  <c r="N8" i="1"/>
  <c r="M8" i="1"/>
  <c r="O21" i="1" s="1"/>
  <c r="O7" i="1" a="1"/>
  <c r="O7" i="1" s="1"/>
  <c r="N7" i="1"/>
  <c r="M7" i="1"/>
  <c r="N21" i="1" s="1"/>
  <c r="O6" i="1"/>
  <c r="N6" i="1"/>
  <c r="M6" i="1"/>
  <c r="M21" i="1" s="1"/>
  <c r="O9" i="2" a="1"/>
  <c r="O9" i="2"/>
  <c r="O8" i="2" a="1"/>
  <c r="O8" i="2" s="1"/>
  <c r="O7" i="2" a="1"/>
  <c r="O7" i="2" s="1"/>
  <c r="N12" i="2"/>
  <c r="M12" i="2"/>
  <c r="N11" i="2"/>
  <c r="M11" i="2"/>
  <c r="N10" i="2"/>
  <c r="M10" i="2"/>
  <c r="Q21" i="2" s="1"/>
  <c r="N9" i="2"/>
  <c r="M9" i="2"/>
  <c r="P9" i="2" s="1"/>
  <c r="P20" i="2" s="1"/>
  <c r="N8" i="2"/>
  <c r="M8" i="2"/>
  <c r="O21" i="2" s="1"/>
  <c r="N7" i="2"/>
  <c r="M7" i="2"/>
  <c r="N21" i="2" s="1"/>
  <c r="N6" i="2"/>
  <c r="M6" i="2"/>
  <c r="M21" i="2" s="1"/>
  <c r="O12" i="2"/>
  <c r="O11" i="2" a="1"/>
  <c r="O11" i="2" s="1"/>
  <c r="O10" i="2" a="1"/>
  <c r="O10" i="2" s="1"/>
  <c r="O6" i="2"/>
  <c r="O12" i="3" a="1"/>
  <c r="O12" i="3" s="1"/>
  <c r="O11" i="3" a="1"/>
  <c r="O11" i="3" s="1"/>
  <c r="P11" i="3" s="1"/>
  <c r="R20" i="3" s="1"/>
  <c r="O10" i="3" a="1"/>
  <c r="O10" i="3" s="1"/>
  <c r="O8" i="3" a="1"/>
  <c r="O8" i="3" s="1"/>
  <c r="O7" i="3" a="1"/>
  <c r="O7" i="3" s="1"/>
  <c r="P7" i="3" s="1"/>
  <c r="N20" i="3" s="1"/>
  <c r="O6" i="3" a="1"/>
  <c r="O6" i="3" s="1"/>
  <c r="M9" i="3"/>
  <c r="N9" i="3"/>
  <c r="O9" i="3" a="1"/>
  <c r="O9" i="3" s="1"/>
  <c r="O11" i="4" a="1"/>
  <c r="O11" i="4" s="1"/>
  <c r="N12" i="4"/>
  <c r="N11" i="4"/>
  <c r="N10" i="4"/>
  <c r="N9" i="4"/>
  <c r="N8" i="4"/>
  <c r="N7" i="4"/>
  <c r="N6" i="4"/>
  <c r="M12" i="4"/>
  <c r="M11" i="4"/>
  <c r="M9" i="4"/>
  <c r="M8" i="4"/>
  <c r="M7" i="4"/>
  <c r="M6" i="4"/>
  <c r="M21" i="4" s="1"/>
  <c r="M10" i="4"/>
  <c r="P9" i="4"/>
  <c r="P20" i="4" s="1"/>
  <c r="O10" i="4" a="1"/>
  <c r="O10" i="4" s="1"/>
  <c r="O12" i="4"/>
  <c r="O6" i="4"/>
  <c r="O9" i="4"/>
  <c r="O8" i="4"/>
  <c r="O7" i="4"/>
  <c r="R21" i="3"/>
  <c r="Q21" i="3"/>
  <c r="N12" i="3"/>
  <c r="M12" i="3"/>
  <c r="S21" i="3" s="1"/>
  <c r="N11" i="3"/>
  <c r="M11" i="3"/>
  <c r="N10" i="3"/>
  <c r="M10" i="3"/>
  <c r="N8" i="3"/>
  <c r="M8" i="3"/>
  <c r="N7" i="3"/>
  <c r="M7" i="3"/>
  <c r="N21" i="3" s="1"/>
  <c r="N6" i="3"/>
  <c r="M6" i="3"/>
  <c r="M21" i="3" s="1"/>
  <c r="R21" i="1"/>
  <c r="P11" i="1" l="1"/>
  <c r="R20" i="1" s="1"/>
  <c r="P21" i="1"/>
  <c r="P9" i="1"/>
  <c r="P20" i="1" s="1"/>
  <c r="P10" i="1"/>
  <c r="Q20" i="1" s="1"/>
  <c r="Q22" i="1" s="1"/>
  <c r="Q23" i="1" s="1"/>
  <c r="P7" i="1"/>
  <c r="N20" i="1" s="1"/>
  <c r="N22" i="1" s="1"/>
  <c r="N23" i="1" s="1"/>
  <c r="P12" i="2"/>
  <c r="S20" i="2" s="1"/>
  <c r="P21" i="2"/>
  <c r="P22" i="2"/>
  <c r="P23" i="2" s="1"/>
  <c r="P11" i="2"/>
  <c r="R20" i="2" s="1"/>
  <c r="P8" i="2"/>
  <c r="O20" i="2" s="1"/>
  <c r="O22" i="2"/>
  <c r="O23" i="2" s="1"/>
  <c r="P10" i="3"/>
  <c r="Q20" i="3" s="1"/>
  <c r="Q22" i="3" s="1"/>
  <c r="Q23" i="3" s="1"/>
  <c r="N22" i="3"/>
  <c r="N23" i="3" s="1"/>
  <c r="O21" i="3"/>
  <c r="P21" i="3"/>
  <c r="P9" i="3"/>
  <c r="P20" i="3" s="1"/>
  <c r="P11" i="4"/>
  <c r="R20" i="4" s="1"/>
  <c r="S21" i="4"/>
  <c r="Q21" i="4"/>
  <c r="O21" i="4"/>
  <c r="P7" i="4"/>
  <c r="N20" i="4" s="1"/>
  <c r="P12" i="4"/>
  <c r="S20" i="4" s="1"/>
  <c r="S22" i="4" s="1"/>
  <c r="S23" i="4" s="1"/>
  <c r="P6" i="4"/>
  <c r="M20" i="4" s="1"/>
  <c r="M22" i="4" s="1"/>
  <c r="M23" i="4" s="1"/>
  <c r="N21" i="4"/>
  <c r="N22" i="4" s="1"/>
  <c r="N23" i="4" s="1"/>
  <c r="P8" i="4"/>
  <c r="O20" i="4" s="1"/>
  <c r="R22" i="1"/>
  <c r="R23" i="1" s="1"/>
  <c r="S22" i="3"/>
  <c r="S23" i="3" s="1"/>
  <c r="R22" i="3"/>
  <c r="R23" i="3" s="1"/>
  <c r="P21" i="4"/>
  <c r="P22" i="4" s="1"/>
  <c r="P23" i="4" s="1"/>
  <c r="P10" i="4"/>
  <c r="Q20" i="4" s="1"/>
  <c r="R21" i="4"/>
  <c r="P8" i="1"/>
  <c r="O20" i="1" s="1"/>
  <c r="O22" i="1" s="1"/>
  <c r="O23" i="1" s="1"/>
  <c r="P12" i="1"/>
  <c r="S20" i="1" s="1"/>
  <c r="S22" i="1" s="1"/>
  <c r="S23" i="1" s="1"/>
  <c r="P6" i="2"/>
  <c r="M20" i="2" s="1"/>
  <c r="M22" i="2" s="1"/>
  <c r="M23" i="2" s="1"/>
  <c r="P10" i="2"/>
  <c r="Q20" i="2" s="1"/>
  <c r="Q22" i="2" s="1"/>
  <c r="Q23" i="2" s="1"/>
  <c r="P8" i="3"/>
  <c r="O20" i="3" s="1"/>
  <c r="O22" i="3" s="1"/>
  <c r="O23" i="3" s="1"/>
  <c r="P12" i="3"/>
  <c r="S20" i="3" s="1"/>
  <c r="S21" i="2"/>
  <c r="S22" i="2" s="1"/>
  <c r="S23" i="2" s="1"/>
  <c r="P7" i="2"/>
  <c r="N20" i="2" s="1"/>
  <c r="N22" i="2" s="1"/>
  <c r="N23" i="2" s="1"/>
  <c r="R21" i="2"/>
  <c r="P6" i="1"/>
  <c r="M20" i="1" s="1"/>
  <c r="M22" i="1" s="1"/>
  <c r="M23" i="1" s="1"/>
  <c r="P6" i="3"/>
  <c r="M20" i="3" s="1"/>
  <c r="M22" i="3" s="1"/>
  <c r="M23" i="3" s="1"/>
  <c r="P22" i="1" l="1"/>
  <c r="P23" i="1" s="1"/>
  <c r="R22" i="2"/>
  <c r="R23" i="2" s="1"/>
  <c r="P22" i="3"/>
  <c r="P23" i="3" s="1"/>
  <c r="R22" i="4"/>
  <c r="R23" i="4" s="1"/>
  <c r="Q22" i="4"/>
  <c r="Q23" i="4" s="1"/>
  <c r="O22" i="4"/>
  <c r="O2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<sst xmlns="http://schemas.openxmlformats.org/spreadsheetml/2006/main" count="779" uniqueCount="573">
  <si>
    <t>NISTARINI COLLEGE, PURULIA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</si>
  <si>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</si>
  <si>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 xml:space="preserve">   </t>
  </si>
  <si>
    <t>SGPA ANALYSIS</t>
  </si>
  <si>
    <t>Sl. No.</t>
  </si>
  <si>
    <t>Name of the Student</t>
  </si>
  <si>
    <t>Regn. No. with year</t>
  </si>
  <si>
    <t>SGPA - 1</t>
  </si>
  <si>
    <t>SGPA - 2</t>
  </si>
  <si>
    <t>SGPA - 3</t>
  </si>
  <si>
    <t>SGPA - 4</t>
  </si>
  <si>
    <t>SGPA - 5</t>
  </si>
  <si>
    <t>SGPA - 6</t>
  </si>
  <si>
    <t>CGPA</t>
  </si>
  <si>
    <t>Semester</t>
  </si>
  <si>
    <t>No. of Students with SGPA between 8 - 10</t>
  </si>
  <si>
    <t>No. of Students with SGPA between 6 - 8</t>
  </si>
  <si>
    <t>No. of Students with SGPA &lt; 6</t>
  </si>
  <si>
    <t>Total</t>
  </si>
  <si>
    <t>Aditi Mahato</t>
  </si>
  <si>
    <t>009608 of 2017-18</t>
  </si>
  <si>
    <t>Anjali Das</t>
  </si>
  <si>
    <t>009624 of 2017-18</t>
  </si>
  <si>
    <t>Ankita Banerje</t>
  </si>
  <si>
    <t>009630 of 2017-18</t>
  </si>
  <si>
    <t>Aparna Mahato</t>
  </si>
  <si>
    <t>009638 of 2017-18</t>
  </si>
  <si>
    <t>Aparna Tudu</t>
  </si>
  <si>
    <t>009646 of 2017-18</t>
  </si>
  <si>
    <t>Archana Mahato</t>
  </si>
  <si>
    <t>009650 of 2017-18</t>
  </si>
  <si>
    <t>Barnali Mandal</t>
  </si>
  <si>
    <t>009676 of 2017-18</t>
  </si>
  <si>
    <t>Basanti Mahato</t>
  </si>
  <si>
    <t>009682 of 2017-18</t>
  </si>
  <si>
    <t>Bhabani Karmakar</t>
  </si>
  <si>
    <t>009687 of 2017-18</t>
  </si>
  <si>
    <t>Bharati Mandal</t>
  </si>
  <si>
    <t>009692 of 2017-18</t>
  </si>
  <si>
    <t>Chhaya Paul</t>
  </si>
  <si>
    <t>009709 of 2017-18</t>
  </si>
  <si>
    <t>Dipti Mandal</t>
  </si>
  <si>
    <t>009726 of 2017-18</t>
  </si>
  <si>
    <t>SEMESTER-WISE CO ANALYSIS</t>
  </si>
  <si>
    <t>Program Outcome</t>
  </si>
  <si>
    <t>Doli Mandal</t>
  </si>
  <si>
    <t>009729 of 2017-18</t>
  </si>
  <si>
    <t>SEMESTER</t>
  </si>
  <si>
    <t>SEM-1</t>
  </si>
  <si>
    <t>SEM-2</t>
  </si>
  <si>
    <t>SEM-3</t>
  </si>
  <si>
    <t>SEM-4</t>
  </si>
  <si>
    <t>SEM-5</t>
  </si>
  <si>
    <t>SEM-6</t>
  </si>
  <si>
    <t>Fiza Tasrin</t>
  </si>
  <si>
    <t>009734 of 2017-18</t>
  </si>
  <si>
    <t>COURSE OUTCOMES</t>
  </si>
  <si>
    <t>Jayanti Mahato</t>
  </si>
  <si>
    <t>009754 of 2017-18</t>
  </si>
  <si>
    <t>Total Students</t>
  </si>
  <si>
    <t>Jayati Das</t>
  </si>
  <si>
    <t>009756 of 2017-18</t>
  </si>
  <si>
    <t>No. of students with SGPA &gt; 6</t>
  </si>
  <si>
    <t>Jharna Chakraborty</t>
  </si>
  <si>
    <t>009757 of 2017-18</t>
  </si>
  <si>
    <t>Semester-wise CO Attainment (%)</t>
  </si>
  <si>
    <t>Jhilik Gayen</t>
  </si>
  <si>
    <t>009761 of 2017-18</t>
  </si>
  <si>
    <t>CO Attainment Level</t>
  </si>
  <si>
    <t>Josoda Roy</t>
  </si>
  <si>
    <t>009762 of 2017-18</t>
  </si>
  <si>
    <t>Jugnu Khatoon</t>
  </si>
  <si>
    <t>009763 of 2017-18</t>
  </si>
  <si>
    <t>Kanika Mahato</t>
  </si>
  <si>
    <t>009777 of 2017-18</t>
  </si>
  <si>
    <t>Khadeja Khatun</t>
  </si>
  <si>
    <t>009779 of 2017-18</t>
  </si>
  <si>
    <t>Madhushree Rajwar</t>
  </si>
  <si>
    <t>009796 of 2017-18</t>
  </si>
  <si>
    <t>Madhuri Mahato</t>
  </si>
  <si>
    <t>009798 of 2017-18</t>
  </si>
  <si>
    <t>Mamata Mahato</t>
  </si>
  <si>
    <t>009804 of 2017-18</t>
  </si>
  <si>
    <t>Mamoni Mahato</t>
  </si>
  <si>
    <t>009809 of 2017-18</t>
  </si>
  <si>
    <t>Manju Mahato</t>
  </si>
  <si>
    <t>009821 of 2017-18</t>
  </si>
  <si>
    <t>Mita Goshal</t>
  </si>
  <si>
    <t>009830 of 2017-18</t>
  </si>
  <si>
    <t>Moupriya Mandal</t>
  </si>
  <si>
    <t>009848 of 2017-18</t>
  </si>
  <si>
    <t>Muskan Perween</t>
  </si>
  <si>
    <t>009860 of 2017-18</t>
  </si>
  <si>
    <t>Nayna Das</t>
  </si>
  <si>
    <t>009856 of 2017-18</t>
  </si>
  <si>
    <t>Payel Halder</t>
  </si>
  <si>
    <t>009906 of 2017-18</t>
  </si>
  <si>
    <t>Piu Sen</t>
  </si>
  <si>
    <t>009915 of 2017-18</t>
  </si>
  <si>
    <t>Prathama Mandi</t>
  </si>
  <si>
    <t>009920 of 2017-18</t>
  </si>
  <si>
    <t xml:space="preserve">Pratima Mandal </t>
  </si>
  <si>
    <t>009924 of 2017-18</t>
  </si>
  <si>
    <t>Priti Paramanik</t>
  </si>
  <si>
    <t>009926 of 2017-18</t>
  </si>
  <si>
    <t>Purnima Mahato</t>
  </si>
  <si>
    <t>009950 of 2017-18</t>
  </si>
  <si>
    <t xml:space="preserve">Rabina Khatun </t>
  </si>
  <si>
    <t>009957 of 2017-18</t>
  </si>
  <si>
    <t>Rama Soren</t>
  </si>
  <si>
    <t>009959 of 2017-18</t>
  </si>
  <si>
    <t>Reshma Khatun</t>
  </si>
  <si>
    <t>009967 of 2017-18</t>
  </si>
  <si>
    <t>Rima Halder</t>
  </si>
  <si>
    <t>009973 of 2017-18</t>
  </si>
  <si>
    <t>Rinku Mahato</t>
  </si>
  <si>
    <t>009980 of 2017-18</t>
  </si>
  <si>
    <t>Ruma Bauri</t>
  </si>
  <si>
    <t>009997 of 2017-18</t>
  </si>
  <si>
    <t>Ruma Mahato</t>
  </si>
  <si>
    <t>009998 of 2017-18</t>
  </si>
  <si>
    <t>Rumpa Mahanty</t>
  </si>
  <si>
    <t>010000 of 2017-18</t>
  </si>
  <si>
    <t>Rupali Kumar</t>
  </si>
  <si>
    <t>0100003 of 2017-18</t>
  </si>
  <si>
    <t>Rupali Bouri</t>
  </si>
  <si>
    <t>010002 of 2017-18</t>
  </si>
  <si>
    <t>Rumpa Mahato</t>
  </si>
  <si>
    <t>010001 of 2017-18</t>
  </si>
  <si>
    <t>Sangita Das</t>
  </si>
  <si>
    <t>010021 of 2017-18</t>
  </si>
  <si>
    <t>010022 of 2017-18</t>
  </si>
  <si>
    <t>Shikha Mahato</t>
  </si>
  <si>
    <t>010045 of 2017-18</t>
  </si>
  <si>
    <t>Soma Mahato</t>
  </si>
  <si>
    <t>010072 of 2017-18</t>
  </si>
  <si>
    <t>Sonali Sigh Saradar</t>
  </si>
  <si>
    <t>010083 of 2017-18</t>
  </si>
  <si>
    <t>Sumana Mahato</t>
  </si>
  <si>
    <t>010104 of2017-18</t>
  </si>
  <si>
    <t>Sumita Majhi</t>
  </si>
  <si>
    <t>010107 of 2017-18</t>
  </si>
  <si>
    <t>Sunita Bauri</t>
  </si>
  <si>
    <t>010111 of 2017-18</t>
  </si>
  <si>
    <t>010112 of 2017-18</t>
  </si>
  <si>
    <t>Susmita Hembram</t>
  </si>
  <si>
    <t>010123 of2017-18</t>
  </si>
  <si>
    <t>Susmita Mahato</t>
  </si>
  <si>
    <t>010124 of 2017-18</t>
  </si>
  <si>
    <t>Sutapa Mahato</t>
  </si>
  <si>
    <t>010131 of 2017-18</t>
  </si>
  <si>
    <t>Tapti Rajak</t>
  </si>
  <si>
    <t>010137 of 2017-18</t>
  </si>
  <si>
    <t>Triasha Mukherjee</t>
  </si>
  <si>
    <t>010141 of 2017-18</t>
  </si>
  <si>
    <t>Usha Ram</t>
  </si>
  <si>
    <t>010147 of 2017-18</t>
  </si>
  <si>
    <t>Debajani Mahata</t>
  </si>
  <si>
    <t>010337 of 2017-18</t>
  </si>
  <si>
    <t>Dipali Rajwar</t>
  </si>
  <si>
    <t>009718 of 2018-19</t>
  </si>
  <si>
    <t>Abha Mandal</t>
  </si>
  <si>
    <t>010015 of 2018-19</t>
  </si>
  <si>
    <t>010017 of 2018-19</t>
  </si>
  <si>
    <t>Alpana Mahato</t>
  </si>
  <si>
    <t>010020 of 2018-19</t>
  </si>
  <si>
    <t>Ambika Dey</t>
  </si>
  <si>
    <t>010021 of 2018-19</t>
  </si>
  <si>
    <t>Anita Mahato</t>
  </si>
  <si>
    <t>010034 of 218-19</t>
  </si>
  <si>
    <t>Anjali Mahato</t>
  </si>
  <si>
    <t>010040 of 2018-19</t>
  </si>
  <si>
    <t>Anurupa Mahato</t>
  </si>
  <si>
    <t>010050 of 2018-19</t>
  </si>
  <si>
    <t>010058 of 2018-19</t>
  </si>
  <si>
    <t>Aradhana Nandi</t>
  </si>
  <si>
    <t>010061 of 2018-19</t>
  </si>
  <si>
    <t>Arpita Chatterjee</t>
  </si>
  <si>
    <t>010064 of 2018-19</t>
  </si>
  <si>
    <t>Arpita Mukherjee</t>
  </si>
  <si>
    <t>010065 of2018-19</t>
  </si>
  <si>
    <t>Asma Khatun</t>
  </si>
  <si>
    <t>010071 of 2018-19</t>
  </si>
  <si>
    <t>Barnali Mahato</t>
  </si>
  <si>
    <t>010080 of 2018-19</t>
  </si>
  <si>
    <t>Beauti Majee</t>
  </si>
  <si>
    <t>010085 of 2018-19</t>
  </si>
  <si>
    <t>Bhagyabati Mahato</t>
  </si>
  <si>
    <t>010090 of 2018-19</t>
  </si>
  <si>
    <t>Bhuban Mohini Mahato</t>
  </si>
  <si>
    <t>010092 of 2018-19</t>
  </si>
  <si>
    <t>Bijoya Laxmi Mahato</t>
  </si>
  <si>
    <t>010740 of 2018-19</t>
  </si>
  <si>
    <t>Bina Roy</t>
  </si>
  <si>
    <t>010094 of 2018-19</t>
  </si>
  <si>
    <t>Chandana Mahato</t>
  </si>
  <si>
    <t>010101 of 2018-19</t>
  </si>
  <si>
    <t>Chandrani Bandopadhyay</t>
  </si>
  <si>
    <t>010102 of 2018-19</t>
  </si>
  <si>
    <t>Debashree Mahato</t>
  </si>
  <si>
    <t>010111 of 2018-19</t>
  </si>
  <si>
    <t>Indrani Mahato</t>
  </si>
  <si>
    <t>010135 of 2018-19</t>
  </si>
  <si>
    <t>Jaba Digar</t>
  </si>
  <si>
    <t>010138 of 2018-19</t>
  </si>
  <si>
    <t>Jaba Mahato</t>
  </si>
  <si>
    <t>010139 of 2018-19</t>
  </si>
  <si>
    <t>Jannatun Khatun</t>
  </si>
  <si>
    <t>010144 of 2018-19</t>
  </si>
  <si>
    <t>Jayanti Rajwar</t>
  </si>
  <si>
    <t>010146 of 2018-19</t>
  </si>
  <si>
    <t>Jhilik Bayen</t>
  </si>
  <si>
    <t>010149 of 2018-19</t>
  </si>
  <si>
    <t>Kunami Hembram</t>
  </si>
  <si>
    <t>010166 of 2018-19</t>
  </si>
  <si>
    <t>Laxmi Laha</t>
  </si>
  <si>
    <t>010172 of 2018-18</t>
  </si>
  <si>
    <t>Laxmi Singh</t>
  </si>
  <si>
    <t>010176 of 2018-19</t>
  </si>
  <si>
    <t>Mallika Mandal</t>
  </si>
  <si>
    <t>010198 of 2018-19</t>
  </si>
  <si>
    <t>Mamani Hansda</t>
  </si>
  <si>
    <t>0102000 of 018-19</t>
  </si>
  <si>
    <t>Manika Das</t>
  </si>
  <si>
    <t>010211 of 2018-19</t>
  </si>
  <si>
    <t>Moumita Bauri</t>
  </si>
  <si>
    <t>010224 of 2018-19</t>
  </si>
  <si>
    <t>Mousumi Mahato</t>
  </si>
  <si>
    <t>010234 of 2018-19</t>
  </si>
  <si>
    <t>Nabamita Rajwar</t>
  </si>
  <si>
    <t>010249 of 2018-19</t>
  </si>
  <si>
    <t>Namita Tudu</t>
  </si>
  <si>
    <t>010254 of 2018-19</t>
  </si>
  <si>
    <t>Pallabi Singha</t>
  </si>
  <si>
    <t>010275 of 2018-19</t>
  </si>
  <si>
    <t>Pooja Daripa</t>
  </si>
  <si>
    <t>010288 of 2018-19</t>
  </si>
  <si>
    <t>Priyanka Barat</t>
  </si>
  <si>
    <t>010308 of 2018-19</t>
  </si>
  <si>
    <t>Priyanka Majhi</t>
  </si>
  <si>
    <t>010310 of 2018-19</t>
  </si>
  <si>
    <t>Priyanka Kumar</t>
  </si>
  <si>
    <t>010309 of 2018-19</t>
  </si>
  <si>
    <t>Puja Mahato</t>
  </si>
  <si>
    <t>010319 of 2018-19</t>
  </si>
  <si>
    <t>Purabi Rajwar</t>
  </si>
  <si>
    <t>010333 of 2018-19</t>
  </si>
  <si>
    <t>010336 of 2018-19</t>
  </si>
  <si>
    <t>Rakhi Char</t>
  </si>
  <si>
    <t>010344 of 2018-19</t>
  </si>
  <si>
    <t>Rani Mahato</t>
  </si>
  <si>
    <t>010348 of 2018-19</t>
  </si>
  <si>
    <t>Rina Singh</t>
  </si>
  <si>
    <t>010364 of 2018-19</t>
  </si>
  <si>
    <t>010367 of 2018-19</t>
  </si>
  <si>
    <t>Ruma Kumar</t>
  </si>
  <si>
    <t>010388 of 2018-19</t>
  </si>
  <si>
    <t>Rupa Kumar</t>
  </si>
  <si>
    <t>010396 of 2018-19</t>
  </si>
  <si>
    <t>Sagupta Yasmin</t>
  </si>
  <si>
    <t>010407 of 2018-19</t>
  </si>
  <si>
    <t>Sahanaz Khatun</t>
  </si>
  <si>
    <t>010410 of 2018-19</t>
  </si>
  <si>
    <t>Saharvanu Khatun</t>
  </si>
  <si>
    <t>010412 of 2018-19</t>
  </si>
  <si>
    <t>Saita Noyna Khatun</t>
  </si>
  <si>
    <t>010414 of 2018-19</t>
  </si>
  <si>
    <t>Sampa Mahato</t>
  </si>
  <si>
    <t>010420 of 2018-19</t>
  </si>
  <si>
    <t>Sarathi Mahato</t>
  </si>
  <si>
    <t>010446 of 2018-19</t>
  </si>
  <si>
    <t>Saswati Sahis</t>
  </si>
  <si>
    <t>010449 of 2018-19</t>
  </si>
  <si>
    <t>Sasti Rajwar</t>
  </si>
  <si>
    <t>010448 of 2018-19</t>
  </si>
  <si>
    <t>Shefali Rajak</t>
  </si>
  <si>
    <t>010461 of 2018-19</t>
  </si>
  <si>
    <t>Situ Kaibartya</t>
  </si>
  <si>
    <t>010486 of 2018-19</t>
  </si>
  <si>
    <t>010492 of 2018-19</t>
  </si>
  <si>
    <t>Sonali Gorai</t>
  </si>
  <si>
    <t>010495 of 2018-19</t>
  </si>
  <si>
    <r>
      <rPr>
        <sz val="9"/>
        <color theme="1"/>
        <rFont val="Calibri"/>
        <charset val="134"/>
        <scheme val="minor"/>
      </rPr>
      <t>Sonia Singh Mank</t>
    </r>
    <r>
      <rPr>
        <sz val="11"/>
        <color theme="1"/>
        <rFont val="Calibri"/>
        <charset val="134"/>
        <scheme val="minor"/>
      </rPr>
      <t>i</t>
    </r>
  </si>
  <si>
    <t>010500 of 2018-19</t>
  </si>
  <si>
    <r>
      <rPr>
        <sz val="9"/>
        <color theme="1"/>
        <rFont val="Calibri"/>
        <charset val="134"/>
        <scheme val="minor"/>
      </rPr>
      <t>Subhra Manda</t>
    </r>
    <r>
      <rPr>
        <sz val="11"/>
        <color theme="1"/>
        <rFont val="Calibri"/>
        <charset val="134"/>
        <scheme val="minor"/>
      </rPr>
      <t>l</t>
    </r>
  </si>
  <si>
    <t>010506 of 2018-19</t>
  </si>
  <si>
    <t>Suchitra Saren</t>
  </si>
  <si>
    <t>010509 of 2018-19</t>
  </si>
  <si>
    <t>Sudipta Bannerjee</t>
  </si>
  <si>
    <t>010513 of 2018-19</t>
  </si>
  <si>
    <t>Sujata Mahato</t>
  </si>
  <si>
    <t>010518 of 2018-19</t>
  </si>
  <si>
    <t>Sujata Singha</t>
  </si>
  <si>
    <t>010519 of 2018-19</t>
  </si>
  <si>
    <t>Sumana Goswami</t>
  </si>
  <si>
    <t>010523 of 2018-19</t>
  </si>
  <si>
    <t>010542 of 2018-19</t>
  </si>
  <si>
    <r>
      <rPr>
        <sz val="9"/>
        <color theme="1"/>
        <rFont val="Calibri"/>
        <charset val="134"/>
        <scheme val="minor"/>
      </rPr>
      <t>Swagata Roy Bhandar</t>
    </r>
    <r>
      <rPr>
        <sz val="11"/>
        <color theme="1"/>
        <rFont val="Calibri"/>
        <charset val="134"/>
        <scheme val="minor"/>
      </rPr>
      <t>i</t>
    </r>
  </si>
  <si>
    <t>010545 of 2018-19</t>
  </si>
  <si>
    <t>Tripti Mahato</t>
  </si>
  <si>
    <t>010561 of 2018-19</t>
  </si>
  <si>
    <t>Urmila Garain</t>
  </si>
  <si>
    <t>010569 of 2018-19</t>
  </si>
  <si>
    <t>Supriya Char</t>
  </si>
  <si>
    <t>011657 of 2018-19</t>
  </si>
  <si>
    <t>Sumita Chatterjee</t>
  </si>
  <si>
    <t>011619 of 2018-19</t>
  </si>
  <si>
    <t>Gayatri Bauri</t>
  </si>
  <si>
    <t>010124 of 2018-19</t>
  </si>
  <si>
    <t>Doly Gorain</t>
  </si>
  <si>
    <t>010121 of 2018-19</t>
  </si>
  <si>
    <t>Dipti Banuar</t>
  </si>
  <si>
    <t>010117 of 2018-19</t>
  </si>
  <si>
    <t>Saleha Khatun</t>
  </si>
  <si>
    <t>010416 of 2018-19</t>
  </si>
  <si>
    <t>Aparna Bauri</t>
  </si>
  <si>
    <t>009477 of 2019-20</t>
  </si>
  <si>
    <t>Anjana Mardanya</t>
  </si>
  <si>
    <t>009460 of 2019-20</t>
  </si>
  <si>
    <t>009455 of 2019-20</t>
  </si>
  <si>
    <t>Anita Chakraborty</t>
  </si>
  <si>
    <t>009453 of 2019-20</t>
  </si>
  <si>
    <t>Anita Bauri</t>
  </si>
  <si>
    <t>009452 of 2019-20</t>
  </si>
  <si>
    <t>Algun Khatun</t>
  </si>
  <si>
    <t>009445 of 2019-20</t>
  </si>
  <si>
    <t>009479 of 2019-20</t>
  </si>
  <si>
    <t>009480 of 2019-20</t>
  </si>
  <si>
    <t>009481 of 2019-20</t>
  </si>
  <si>
    <t>Asha Mahato</t>
  </si>
  <si>
    <t>009489 of 2019-20</t>
  </si>
  <si>
    <t>Ashalata Mahato</t>
  </si>
  <si>
    <t>009490 of 2019-20</t>
  </si>
  <si>
    <t>Bandana Rajak</t>
  </si>
  <si>
    <t>00949507 of 2019-20</t>
  </si>
  <si>
    <t>Bipasha Laya</t>
  </si>
  <si>
    <t>009521 of 2019-20</t>
  </si>
  <si>
    <t>009533 of 2019-20</t>
  </si>
  <si>
    <t>Chitra Mahato</t>
  </si>
  <si>
    <t>009536 of 2019-20</t>
  </si>
  <si>
    <t>Dipika Lohar</t>
  </si>
  <si>
    <t>009549 of 2019-20</t>
  </si>
  <si>
    <t>Doli Mahato</t>
  </si>
  <si>
    <t>009555 of 2019-20</t>
  </si>
  <si>
    <t>Himadri Mahato</t>
  </si>
  <si>
    <t>009565 of 2019-20</t>
  </si>
  <si>
    <t>Ivana Rani Roy</t>
  </si>
  <si>
    <t>009569 of 2019-20</t>
  </si>
  <si>
    <t>Jaba Mudi</t>
  </si>
  <si>
    <t>009570 of 2019-20</t>
  </si>
  <si>
    <t>Jhumpa Sing Sardar</t>
  </si>
  <si>
    <t>009586 of 2019-20</t>
  </si>
  <si>
    <t>Laxmi Bauri</t>
  </si>
  <si>
    <t>009610 of 2019-20</t>
  </si>
  <si>
    <t>Madhumita Kuiry</t>
  </si>
  <si>
    <t>009617 of 2019-20</t>
  </si>
  <si>
    <t>Mala Hansda</t>
  </si>
  <si>
    <t>009621 of 2019-20</t>
  </si>
  <si>
    <t>Manasi Hansda</t>
  </si>
  <si>
    <t>009639 of 2019-20</t>
  </si>
  <si>
    <t>Mandira Chakraborty</t>
  </si>
  <si>
    <t>009641 of 2019-20</t>
  </si>
  <si>
    <t>Manju Khatun</t>
  </si>
  <si>
    <t>009646 of 2019-20</t>
  </si>
  <si>
    <t>Manju Roy</t>
  </si>
  <si>
    <t>009647 of 2019-20</t>
  </si>
  <si>
    <t>MousumiMahato</t>
  </si>
  <si>
    <t>009664 of 2019-20</t>
  </si>
  <si>
    <t>Nilanjana Rajwar</t>
  </si>
  <si>
    <t>009686 of 2019-20</t>
  </si>
  <si>
    <t>Nilima Paramanik</t>
  </si>
  <si>
    <t>009690 of 2019-20</t>
  </si>
  <si>
    <t>Nupur Ojha</t>
  </si>
  <si>
    <t>009698 of 2019-20</t>
  </si>
  <si>
    <t>Parbati Bauri</t>
  </si>
  <si>
    <t>009711 of 2019-20</t>
  </si>
  <si>
    <t>Parul Kumar</t>
  </si>
  <si>
    <t>009717 of 2019-20</t>
  </si>
  <si>
    <t>Poulami Mishra</t>
  </si>
  <si>
    <t>009729 of 2019-20</t>
  </si>
  <si>
    <t>Pratima Majhi</t>
  </si>
  <si>
    <t>009740 of 2019-20</t>
  </si>
  <si>
    <t>Preeti Singh</t>
  </si>
  <si>
    <t>009744 of 2019-20</t>
  </si>
  <si>
    <t>Priti Mandal</t>
  </si>
  <si>
    <t>009747 of 2019-20</t>
  </si>
  <si>
    <t>Priya Dey</t>
  </si>
  <si>
    <t>009748 of 2019-20</t>
  </si>
  <si>
    <t>Priya Gorai</t>
  </si>
  <si>
    <t>009751 of 2019-20</t>
  </si>
  <si>
    <t>Priyanka Benia</t>
  </si>
  <si>
    <t>009761 of 2019-20</t>
  </si>
  <si>
    <t>Radhika Lohaty</t>
  </si>
  <si>
    <t>009784 of 2019-20</t>
  </si>
  <si>
    <t>Rakhi Halder</t>
  </si>
  <si>
    <t>009788 of 2019-20</t>
  </si>
  <si>
    <t>Rinki Saw</t>
  </si>
  <si>
    <t>009798 of 2019-20</t>
  </si>
  <si>
    <t>Ritu Bauri</t>
  </si>
  <si>
    <t>009806 of 2019-20</t>
  </si>
  <si>
    <t xml:space="preserve">Riya Sen </t>
  </si>
  <si>
    <t>009814 of 2019-20</t>
  </si>
  <si>
    <t>009819 of 2019-20</t>
  </si>
  <si>
    <t>Salma Khatun</t>
  </si>
  <si>
    <t>009840 of 2019-20</t>
  </si>
  <si>
    <t>Sampa Rewani</t>
  </si>
  <si>
    <t>009845 of 2019-20</t>
  </si>
  <si>
    <t>Sanchita Hembram</t>
  </si>
  <si>
    <t>009846 of 2019-20</t>
  </si>
  <si>
    <t>Sanchita Pathak</t>
  </si>
  <si>
    <t>009848 of 2019-20</t>
  </si>
  <si>
    <t>Sefali Mahato</t>
  </si>
  <si>
    <t>009863 of 2019-20</t>
  </si>
  <si>
    <t>Sakuntala Modak</t>
  </si>
  <si>
    <t>009865 of 2019-20</t>
  </si>
  <si>
    <t>Silpi Rajak</t>
  </si>
  <si>
    <t>009885 of 2019-20</t>
  </si>
  <si>
    <t>Subhashree Roy</t>
  </si>
  <si>
    <t>009912 of 2019-20</t>
  </si>
  <si>
    <t>Sumitra Mahto</t>
  </si>
  <si>
    <t>009929 of 2019-20</t>
  </si>
  <si>
    <t>Sunanda Ghosh</t>
  </si>
  <si>
    <t>009931 of 2019-20</t>
  </si>
  <si>
    <t>009932 of 2019-20</t>
  </si>
  <si>
    <t>Surabhi Sachib</t>
  </si>
  <si>
    <t>009943 of 2019-20</t>
  </si>
  <si>
    <t>Sushrita Adhikary</t>
  </si>
  <si>
    <t>009949 of 2019-20</t>
  </si>
  <si>
    <t>009954 of 2019-20</t>
  </si>
  <si>
    <t>Tanushree Halder</t>
  </si>
  <si>
    <t>009966 of 2019-20</t>
  </si>
  <si>
    <t>Ujjala Mahato</t>
  </si>
  <si>
    <t>009982 of 2019-20</t>
  </si>
  <si>
    <t>Usharani Mahato</t>
  </si>
  <si>
    <t>009986 of 2019-20</t>
  </si>
  <si>
    <t>Aditi Paramanik</t>
  </si>
  <si>
    <t>010155 of 2020-21</t>
  </si>
  <si>
    <t>Alaka Besra</t>
  </si>
  <si>
    <t>010161 of 2020-21</t>
  </si>
  <si>
    <t>Anamika Mahato</t>
  </si>
  <si>
    <t>010166 of 2020-21</t>
  </si>
  <si>
    <t>010184 of 2020-21</t>
  </si>
  <si>
    <t>Annapurna Roy</t>
  </si>
  <si>
    <t>010187 of 2020-21</t>
  </si>
  <si>
    <t>010191 of 2020-21</t>
  </si>
  <si>
    <t>Apurba Bose</t>
  </si>
  <si>
    <t>0101194 of 2020-21</t>
  </si>
  <si>
    <t>GPW</t>
  </si>
  <si>
    <t>Asha Bauri</t>
  </si>
  <si>
    <t>010200 of 2020-21</t>
  </si>
  <si>
    <t>Ashalata Gorain</t>
  </si>
  <si>
    <t>010203 of 2020-21</t>
  </si>
  <si>
    <t>Astami Mandi</t>
  </si>
  <si>
    <t>010205 of 2020-21</t>
  </si>
  <si>
    <t>Astami Soren</t>
  </si>
  <si>
    <t>010206 of2020-21</t>
  </si>
  <si>
    <t>Bhagyasri Gorain</t>
  </si>
  <si>
    <t>010231 of 2020-21</t>
  </si>
  <si>
    <t>Boby Mahato</t>
  </si>
  <si>
    <t>010235 of2020-21</t>
  </si>
  <si>
    <t>Champa Mandal</t>
  </si>
  <si>
    <t>010242 of 2020-21</t>
  </si>
  <si>
    <t>Chandana Bauri</t>
  </si>
  <si>
    <t>010243 of 20202-21</t>
  </si>
  <si>
    <t>Chhanda Rajak</t>
  </si>
  <si>
    <t>010248 of 2020-21</t>
  </si>
  <si>
    <t>Dipali Mahato</t>
  </si>
  <si>
    <t>010260 of 2020-21</t>
  </si>
  <si>
    <t>Jayashree Mahato</t>
  </si>
  <si>
    <t>010282 of 2020-21</t>
  </si>
  <si>
    <t>Kajal Mahato</t>
  </si>
  <si>
    <t>010294 of 2020-21</t>
  </si>
  <si>
    <t>Karuna Mahato</t>
  </si>
  <si>
    <t>010302 of2020-21</t>
  </si>
  <si>
    <t>Kiran Mahato</t>
  </si>
  <si>
    <t>010306 of 2020-21</t>
  </si>
  <si>
    <t>Mahima Ganguly</t>
  </si>
  <si>
    <t>010331 of 2020-21</t>
  </si>
  <si>
    <t>Mampi Dey</t>
  </si>
  <si>
    <t>010341 of 2020-21</t>
  </si>
  <si>
    <t>Mangala Hazra</t>
  </si>
  <si>
    <t>010345 of 2020-21</t>
  </si>
  <si>
    <t>Minu Layek</t>
  </si>
  <si>
    <t>010351 of 2020-21</t>
  </si>
  <si>
    <t>Nabanita Mahato</t>
  </si>
  <si>
    <t>010374 of 2020-21</t>
  </si>
  <si>
    <t>Namita Mahato</t>
  </si>
  <si>
    <t>010377 of 2020-21</t>
  </si>
  <si>
    <t>Nasreen Parween</t>
  </si>
  <si>
    <t>010379 of 2020-21</t>
  </si>
  <si>
    <t>Nilima Mahato</t>
  </si>
  <si>
    <t>010388 of 2020-21</t>
  </si>
  <si>
    <t>Nishita Mandal</t>
  </si>
  <si>
    <t>010396 of 2020-21</t>
  </si>
  <si>
    <t>Papiya Mahato</t>
  </si>
  <si>
    <t xml:space="preserve"> 010407 of 2020-21</t>
  </si>
  <si>
    <t>Piu Majhi</t>
  </si>
  <si>
    <t>010422 of 2020-21</t>
  </si>
  <si>
    <t>Pratima Mahato</t>
  </si>
  <si>
    <t>010431 of 2020-21</t>
  </si>
  <si>
    <t>Priti Battacharya</t>
  </si>
  <si>
    <t>010436 of 2020-21</t>
  </si>
  <si>
    <t>Priyanka Poddar</t>
  </si>
  <si>
    <t>010456 of 2020-21</t>
  </si>
  <si>
    <t>Puja Gorai</t>
  </si>
  <si>
    <t>010459 of 2020-21</t>
  </si>
  <si>
    <t>010461 of 2020-21</t>
  </si>
  <si>
    <t>Purnima Majhi</t>
  </si>
  <si>
    <t>010472 of 2020-21</t>
  </si>
  <si>
    <t xml:space="preserve">Radha Rani Mahato </t>
  </si>
  <si>
    <t>010476 of 2020-21</t>
  </si>
  <si>
    <t>Rahena khatun</t>
  </si>
  <si>
    <t>010477 of 2020-21</t>
  </si>
  <si>
    <t>Rahini Rajak</t>
  </si>
  <si>
    <t>010479 of 2020-21</t>
  </si>
  <si>
    <t xml:space="preserve">Rekha Bauri </t>
  </si>
  <si>
    <t>010483 of 2020-21</t>
  </si>
  <si>
    <t>Rekha Sahis</t>
  </si>
  <si>
    <t>010486 of 2020-21</t>
  </si>
  <si>
    <t xml:space="preserve">Rinki Dey </t>
  </si>
  <si>
    <t>010501 of 2020-21</t>
  </si>
  <si>
    <t>010512 of 2020-21</t>
  </si>
  <si>
    <t>Rupali Roy</t>
  </si>
  <si>
    <t>010516 of 2020-21</t>
  </si>
  <si>
    <t>Rupali Bauri</t>
  </si>
  <si>
    <t>010513 of 2020-21</t>
  </si>
  <si>
    <t>Samriddhi Acharya</t>
  </si>
  <si>
    <t>010526 of 2020-21</t>
  </si>
  <si>
    <t>Santoshi Mahato</t>
  </si>
  <si>
    <t>010538 of 2020-21</t>
  </si>
  <si>
    <t>Sefali Kalidi</t>
  </si>
  <si>
    <t>010555 of 2020-21</t>
  </si>
  <si>
    <t>Shiuli Mahato</t>
  </si>
  <si>
    <t>010568 of 2020-21</t>
  </si>
  <si>
    <t>Sibani Mahato</t>
  </si>
  <si>
    <t>010574 of 2020-21</t>
  </si>
  <si>
    <t>Simran Khatun</t>
  </si>
  <si>
    <t>010582 of 2020-21</t>
  </si>
  <si>
    <t>Sonali Paramanik</t>
  </si>
  <si>
    <t>010601 of 2020-21</t>
  </si>
  <si>
    <t>Soniya Bauri</t>
  </si>
  <si>
    <t>010607 of 2020-21</t>
  </si>
  <si>
    <t>Sumitra das</t>
  </si>
  <si>
    <t>010622 of 2020-21</t>
  </si>
  <si>
    <t>Supriti Ganguli</t>
  </si>
  <si>
    <t>010636 of 2020-21</t>
  </si>
  <si>
    <t>Sweety Dey</t>
  </si>
  <si>
    <t>010648 of 2020-21</t>
  </si>
  <si>
    <t>Tahida Khatun</t>
  </si>
  <si>
    <t>010650 of 2020-21</t>
  </si>
  <si>
    <t>Umarani Mahato</t>
  </si>
  <si>
    <t>010673 of 2020-21</t>
  </si>
  <si>
    <t>Uttara Bauri</t>
  </si>
  <si>
    <t>010674 of 2020-21</t>
  </si>
  <si>
    <t>Barsha Manadal</t>
  </si>
  <si>
    <t>013497 of 2020-21</t>
  </si>
  <si>
    <t>DEPARTMENT: POLITICAL SCIENCE                                                                                         ATTAINMENT BASED ON SGPA (FOR ALL THE 6 SEMESTERS) AND CGPA FOR ACADEMIC SESSION 2020-23</t>
  </si>
  <si>
    <t>PROGRAM CODE: BPLS</t>
  </si>
  <si>
    <r>
      <t xml:space="preserve">Target Levels:
</t>
    </r>
    <r>
      <rPr>
        <b/>
        <sz val="11"/>
        <color rgb="FFC00000"/>
        <rFont val="Calibri"/>
        <charset val="134"/>
        <scheme val="minor"/>
      </rPr>
      <t>Level - 1: 50% students getting 60% marks.</t>
    </r>
    <r>
      <rPr>
        <b/>
        <sz val="11"/>
        <color theme="1"/>
        <rFont val="Calibri"/>
        <charset val="134"/>
        <scheme val="minor"/>
      </rPr>
      <t xml:space="preserve">
</t>
    </r>
    <r>
      <rPr>
        <b/>
        <sz val="11"/>
        <color rgb="FF00B0F0"/>
        <rFont val="Calibri"/>
        <charset val="134"/>
        <scheme val="minor"/>
      </rPr>
      <t>Level - 2: 60% students getting 60% marks.</t>
    </r>
    <r>
      <rPr>
        <b/>
        <sz val="11"/>
        <color theme="1"/>
        <rFont val="Calibri"/>
        <charset val="134"/>
        <scheme val="minor"/>
      </rPr>
      <t xml:space="preserve">
</t>
    </r>
    <r>
      <rPr>
        <b/>
        <sz val="11"/>
        <color rgb="FF00B050"/>
        <rFont val="Calibri"/>
        <charset val="134"/>
        <scheme val="minor"/>
      </rPr>
      <t xml:space="preserve">Level - 3: 75% students getting 60% marks.
</t>
    </r>
  </si>
  <si>
    <t>IT IS OBSERVED IN THE FINAL RESULT (CGPA) THAT, 83.87 % STUDENTS ACHIEVED MORE THAN 60% MARKS, SO THE HIGHEST CO ATTAINMENT LEVEL-3 HAS BEEN ATTAINED.</t>
  </si>
  <si>
    <t>CO: 1 - 10</t>
  </si>
  <si>
    <t>CO: 1 - 9</t>
  </si>
  <si>
    <t>CO: 1 - 18</t>
  </si>
  <si>
    <t>CO: 1 - 12</t>
  </si>
  <si>
    <t>CO: 1 - 19</t>
  </si>
  <si>
    <t>CO: 1 - 20</t>
  </si>
  <si>
    <t>PO: 1-12</t>
  </si>
  <si>
    <t>DEPARTMENT: POLITICAL SCIENCE                                                                                         ATTAINMENT BASED ON SGPA (FOR ALL THE 6 SEMESTERS) AND CGPA FOR ACADEMIC SESSION 2019-22</t>
  </si>
  <si>
    <t>IT IS OBSERVED IN THE FINAL RESULT (CGPA) THAT, 95.31 % STUDENTS ACHIEVED MORE THAN 60% MARKS, SO THE HIGHEST CO ATTAINMENT LEVEL-3 HAS BEEN ATTAINED.</t>
  </si>
  <si>
    <t>DEPARTMENT: POLITICAL SCIENCE                                                                                         ATTAINMENT BASED ON SGPA (FOR ALL THE 6 SEMESTERS) AND CGPA FOR ACADEMIC SESSION 2018-21</t>
  </si>
  <si>
    <t>IT IS OBSERVED IN THE FINAL RESULT (CGPA) THAT, 97.50 % STUDENTS ACHIEVED MORE THAN 60% MARKS, SO THE HIGHEST CO ATTAINMENT LEVEL-3 HAS BEEN ATTAINED.</t>
  </si>
  <si>
    <t>DEPARTMENT: POLITICAL SCIENCE                                                                                         ATTAINMENT BASED ON SGPA (FOR ALL THE 6 SEMESTERS) AND CGPA FOR ACADEMIC SESSION 2017-20</t>
  </si>
  <si>
    <t>IT IS OBSERVED IN THE FINAL RESULT (CGPA) THAT, 87.69 % STUDENTS ACHIEVED MORE THAN 60% MARKS, SO THE HIGHEST CO ATTAINMENT LEVEL-3 HAS BEEN ATTAINED.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</si>
</sst>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0.00_ "/>
  </numFmts>
  <fonts count="1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name val="Arial"/>
      <charset val="134"/>
    </font>
    <font>
      <sz val="9"/>
      <color rgb="FF000000"/>
      <name val="Arial"/>
      <charset val="134"/>
    </font>
    <font>
      <sz val="9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b/>
      <sz val="14"/>
      <color rgb="FF00B05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b/>
      <sz val="11"/>
      <color rgb="FF00B0F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2" fontId="0" fillId="0" borderId="6" xfId="0" applyNumberForma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2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0" fillId="0" borderId="3" xfId="0" applyBorder="1"/>
    <xf numFmtId="164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5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workbookViewId="0">
      <selection activeCell="L28" sqref="L28"/>
    </sheetView>
  </sheetViews>
  <sheetFormatPr defaultColWidth="9" defaultRowHeight="14.4"/>
  <cols>
    <col min="2" max="2" width="18.6640625" customWidth="1"/>
    <col min="3" max="3" width="18.33203125" customWidth="1"/>
    <col min="12" max="12" width="39" customWidth="1"/>
    <col min="13" max="13" width="15.554687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6" ht="20.399999999999999" customHeight="1">
      <c r="A2" s="52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ht="22.95" customHeight="1">
      <c r="A3" s="51" t="s">
        <v>571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>
      <c r="A4" s="53" t="s">
        <v>557</v>
      </c>
      <c r="B4" s="53"/>
      <c r="C4" s="53"/>
      <c r="D4" s="53"/>
      <c r="E4" s="53" t="s">
        <v>2</v>
      </c>
      <c r="F4" s="53"/>
      <c r="G4" s="53"/>
      <c r="H4" s="53"/>
      <c r="I4" s="53"/>
      <c r="J4" s="53"/>
      <c r="L4" s="1"/>
      <c r="M4" s="53" t="s">
        <v>3</v>
      </c>
      <c r="N4" s="53"/>
      <c r="O4" s="53"/>
    </row>
    <row r="5" spans="1:16" ht="43.2">
      <c r="A5" s="1" t="s">
        <v>4</v>
      </c>
      <c r="B5" s="1" t="s">
        <v>5</v>
      </c>
      <c r="C5" s="2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L5" s="1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>
      <c r="A6" s="3">
        <v>1</v>
      </c>
      <c r="B6" s="4" t="s">
        <v>19</v>
      </c>
      <c r="C6" s="5" t="s">
        <v>20</v>
      </c>
      <c r="D6" s="6">
        <v>6.91</v>
      </c>
      <c r="E6" s="6">
        <v>7</v>
      </c>
      <c r="F6" s="6">
        <v>6.54</v>
      </c>
      <c r="G6" s="6">
        <v>6.54</v>
      </c>
      <c r="H6" s="6">
        <v>5.5</v>
      </c>
      <c r="I6" s="6">
        <v>9</v>
      </c>
      <c r="J6" s="6">
        <v>6.9</v>
      </c>
      <c r="L6" s="11">
        <v>1</v>
      </c>
      <c r="M6" s="3">
        <f>COUNTIFS($D$6:$D$105,"&lt;=10",$D$6:$D$105,"&gt;=8")</f>
        <v>6</v>
      </c>
      <c r="N6" s="12">
        <f>COUNTIFS($D$6:$D$105,"&lt;8.0",$D$6:$D$105,"&gt;=6")</f>
        <v>51</v>
      </c>
      <c r="O6" s="3">
        <f>SUM(COUNTIFS($D$6:$D$105,{"&lt;6","GPW"}))</f>
        <v>8</v>
      </c>
      <c r="P6" s="1">
        <f>M6+N6+O6</f>
        <v>65</v>
      </c>
    </row>
    <row r="7" spans="1:16">
      <c r="A7" s="3">
        <v>2</v>
      </c>
      <c r="B7" s="4" t="s">
        <v>21</v>
      </c>
      <c r="C7" s="5" t="s">
        <v>22</v>
      </c>
      <c r="D7" s="6">
        <v>7.8</v>
      </c>
      <c r="E7" s="6">
        <v>6.8</v>
      </c>
      <c r="F7" s="6">
        <v>6.69</v>
      </c>
      <c r="G7" s="6">
        <v>6.08</v>
      </c>
      <c r="H7" s="6">
        <v>7.25</v>
      </c>
      <c r="I7" s="6">
        <v>9.5</v>
      </c>
      <c r="J7" s="6">
        <v>7.24</v>
      </c>
      <c r="L7" s="13">
        <v>2</v>
      </c>
      <c r="M7" s="12">
        <f>COUNTIFS($E$6:$E$105,"&lt;=10", $E$6:$E$105,"&gt;=8")</f>
        <v>7</v>
      </c>
      <c r="N7" s="3">
        <f>COUNTIFS($E$6:$E$105,"&lt;8.0",$E$6:$E$105,"&gt;=6")</f>
        <v>41</v>
      </c>
      <c r="O7" s="3" cm="1">
        <f t="array" ref="O7">SUM(COUNTIFS($E$6:$E$105, {"&lt;6","GPW"}))</f>
        <v>17</v>
      </c>
      <c r="P7" s="1">
        <f t="shared" ref="P7:P12" si="0">M7+N7+O7</f>
        <v>65</v>
      </c>
    </row>
    <row r="8" spans="1:16">
      <c r="A8" s="3">
        <v>3</v>
      </c>
      <c r="B8" s="4" t="s">
        <v>23</v>
      </c>
      <c r="C8" s="5" t="s">
        <v>24</v>
      </c>
      <c r="D8" s="6">
        <v>7.64</v>
      </c>
      <c r="E8" s="6">
        <v>7.4</v>
      </c>
      <c r="F8" s="6">
        <v>7.15</v>
      </c>
      <c r="G8" s="6">
        <v>6.77</v>
      </c>
      <c r="H8" s="6">
        <v>8.25</v>
      </c>
      <c r="I8" s="6">
        <v>9</v>
      </c>
      <c r="J8" s="6">
        <v>7.69</v>
      </c>
      <c r="L8" s="13">
        <v>3</v>
      </c>
      <c r="M8" s="3">
        <f>COUNTIFS($F$6:$F$105,"&lt;=10", $F$6:$F$105,"&gt;=8")</f>
        <v>2</v>
      </c>
      <c r="N8" s="3">
        <f>COUNTIFS($F$6:$F$105,"&lt;8.0",$F$6:$F$105,"&gt;=6")</f>
        <v>50</v>
      </c>
      <c r="O8" s="3" cm="1">
        <f t="array" ref="O8">SUM(COUNTIFS($F$6:$F$105, {"&lt;6","GPW"}))</f>
        <v>13</v>
      </c>
      <c r="P8" s="1">
        <f t="shared" si="0"/>
        <v>65</v>
      </c>
    </row>
    <row r="9" spans="1:16">
      <c r="A9" s="3">
        <v>4</v>
      </c>
      <c r="B9" s="4" t="s">
        <v>25</v>
      </c>
      <c r="C9" s="5" t="s">
        <v>26</v>
      </c>
      <c r="D9" s="6">
        <v>7.64</v>
      </c>
      <c r="E9" s="6">
        <v>7.3</v>
      </c>
      <c r="F9" s="6">
        <v>6.54</v>
      </c>
      <c r="G9" s="6">
        <v>5.62</v>
      </c>
      <c r="H9" s="6">
        <v>7</v>
      </c>
      <c r="I9" s="6">
        <v>9</v>
      </c>
      <c r="J9" s="6">
        <v>7.14</v>
      </c>
      <c r="L9" s="13">
        <v>4</v>
      </c>
      <c r="M9" s="3">
        <f>COUNTIFS($G$6:$G$105,"&lt;=10",$G$6:$G$105,"&gt;=8")</f>
        <v>3</v>
      </c>
      <c r="N9" s="3">
        <f>COUNTIFS($G$6:$G$105,"&lt;8.0",$G$6:$G$105,"&gt;=6")</f>
        <v>46</v>
      </c>
      <c r="O9" s="3" cm="1">
        <f t="array" ref="O9">SUM(COUNTIFS($G$6:$G$105, {"&lt;6","GPW"}))</f>
        <v>16</v>
      </c>
      <c r="P9" s="1">
        <f t="shared" si="0"/>
        <v>65</v>
      </c>
    </row>
    <row r="10" spans="1:16">
      <c r="A10" s="3">
        <v>5</v>
      </c>
      <c r="B10" s="4" t="s">
        <v>27</v>
      </c>
      <c r="C10" s="5" t="s">
        <v>28</v>
      </c>
      <c r="D10" s="6">
        <v>6.09</v>
      </c>
      <c r="E10" s="6">
        <v>5.0999999999999996</v>
      </c>
      <c r="F10" s="6">
        <v>6.08</v>
      </c>
      <c r="G10" s="6">
        <v>7.31</v>
      </c>
      <c r="H10" s="6">
        <v>5.25</v>
      </c>
      <c r="I10" s="6">
        <v>9</v>
      </c>
      <c r="J10" s="6">
        <v>6.52</v>
      </c>
      <c r="L10" s="13">
        <v>5</v>
      </c>
      <c r="M10" s="3">
        <f>COUNTIFS($H$6:$H$105,"&lt;=10",$H$6:$H$105,"&gt;=8")</f>
        <v>12</v>
      </c>
      <c r="N10" s="3">
        <f>COUNTIFS($H$6:$H$105,"&lt;8",$H$6:$H$105,"&gt;=6")</f>
        <v>41</v>
      </c>
      <c r="O10" s="3" cm="1">
        <f t="array" ref="O10">SUM(COUNTIFS($H$6:$H$105, {"&lt;6","GPW"}))</f>
        <v>12</v>
      </c>
      <c r="P10" s="1">
        <f t="shared" si="0"/>
        <v>65</v>
      </c>
    </row>
    <row r="11" spans="1:16">
      <c r="A11" s="3">
        <v>6</v>
      </c>
      <c r="B11" s="4" t="s">
        <v>29</v>
      </c>
      <c r="C11" s="5" t="s">
        <v>30</v>
      </c>
      <c r="D11" s="6">
        <v>8</v>
      </c>
      <c r="E11" s="6">
        <v>7.7</v>
      </c>
      <c r="F11" s="6">
        <v>7.15</v>
      </c>
      <c r="G11" s="6">
        <v>6.54</v>
      </c>
      <c r="H11" s="6">
        <v>8.25</v>
      </c>
      <c r="I11" s="6">
        <v>9.25</v>
      </c>
      <c r="J11" s="6">
        <v>7.79</v>
      </c>
      <c r="L11" s="13">
        <v>6</v>
      </c>
      <c r="M11" s="3">
        <f>COUNTIFS($I$6:$I$105,"&lt;=10",$I$6:$I$105,"&gt;=8")</f>
        <v>64</v>
      </c>
      <c r="N11" s="3">
        <f>COUNTIFS($I$6:$I$105,"&lt;8",$I$6:$I$105,"&gt;=6")</f>
        <v>0</v>
      </c>
      <c r="O11" s="3" cm="1">
        <f t="array" ref="O11">SUM(COUNTIFS($I$6:$I$105, {"&lt;6","GPW"}))</f>
        <v>1</v>
      </c>
      <c r="P11" s="1">
        <f t="shared" si="0"/>
        <v>65</v>
      </c>
    </row>
    <row r="12" spans="1:16">
      <c r="A12" s="3">
        <v>7</v>
      </c>
      <c r="B12" s="4" t="s">
        <v>31</v>
      </c>
      <c r="C12" s="5" t="s">
        <v>32</v>
      </c>
      <c r="D12" s="6">
        <v>5.91</v>
      </c>
      <c r="E12" s="6">
        <v>5.7</v>
      </c>
      <c r="F12" s="6">
        <v>6.31</v>
      </c>
      <c r="G12" s="6">
        <v>7</v>
      </c>
      <c r="H12" s="6">
        <v>5.75</v>
      </c>
      <c r="I12" s="6">
        <v>9</v>
      </c>
      <c r="J12" s="6">
        <v>6.65</v>
      </c>
      <c r="L12" s="14" t="s">
        <v>13</v>
      </c>
      <c r="M12" s="1">
        <f>COUNTIFS($J$6:$J$105,"&lt;=10",$J$6:$J$105,"&gt;=8")</f>
        <v>5</v>
      </c>
      <c r="N12" s="1">
        <f>COUNTIFS($J$6:$J$105,"&lt;8",$J$6:$J$105,"&gt;=6")</f>
        <v>52</v>
      </c>
      <c r="O12" s="1">
        <f>SUM(COUNTIFS($J$6:$J$105,{"&lt;6","GPW"}))</f>
        <v>8</v>
      </c>
      <c r="P12" s="1">
        <f t="shared" si="0"/>
        <v>65</v>
      </c>
    </row>
    <row r="13" spans="1:16">
      <c r="A13" s="3">
        <v>8</v>
      </c>
      <c r="B13" s="4" t="s">
        <v>33</v>
      </c>
      <c r="C13" s="5" t="s">
        <v>34</v>
      </c>
      <c r="D13" s="6">
        <v>8</v>
      </c>
      <c r="E13" s="6">
        <v>8.3000000000000007</v>
      </c>
      <c r="F13" s="6">
        <v>7.85</v>
      </c>
      <c r="G13" s="6">
        <v>7.69</v>
      </c>
      <c r="H13" s="6">
        <v>7.75</v>
      </c>
      <c r="I13" s="6">
        <v>9.25</v>
      </c>
      <c r="J13" s="6">
        <v>8.1300000000000008</v>
      </c>
    </row>
    <row r="14" spans="1:16">
      <c r="A14" s="3">
        <v>9</v>
      </c>
      <c r="B14" s="4" t="s">
        <v>35</v>
      </c>
      <c r="C14" s="5" t="s">
        <v>36</v>
      </c>
      <c r="D14" s="6">
        <v>7.36</v>
      </c>
      <c r="E14" s="6">
        <v>7.4</v>
      </c>
      <c r="F14" s="6">
        <v>7.23</v>
      </c>
      <c r="G14" s="6">
        <v>7.23</v>
      </c>
      <c r="H14" s="6">
        <v>6</v>
      </c>
      <c r="I14" s="6">
        <v>9</v>
      </c>
      <c r="J14" s="6">
        <v>7.37</v>
      </c>
    </row>
    <row r="15" spans="1:16">
      <c r="A15" s="3">
        <v>10</v>
      </c>
      <c r="B15" s="4" t="s">
        <v>37</v>
      </c>
      <c r="C15" s="5" t="s">
        <v>38</v>
      </c>
      <c r="D15" s="6">
        <v>7.82</v>
      </c>
      <c r="E15" s="6">
        <v>7.8</v>
      </c>
      <c r="F15" s="6">
        <v>7.62</v>
      </c>
      <c r="G15" s="6">
        <v>6.77</v>
      </c>
      <c r="H15" s="6">
        <v>7</v>
      </c>
      <c r="I15" s="6">
        <v>9.5</v>
      </c>
      <c r="J15" s="6">
        <v>7.73</v>
      </c>
    </row>
    <row r="16" spans="1:16">
      <c r="A16" s="3">
        <v>11</v>
      </c>
      <c r="B16" s="4" t="s">
        <v>39</v>
      </c>
      <c r="C16" s="5" t="s">
        <v>40</v>
      </c>
      <c r="D16" s="6">
        <v>6.73</v>
      </c>
      <c r="E16" s="6">
        <v>8</v>
      </c>
      <c r="F16" s="6">
        <v>6.92</v>
      </c>
      <c r="G16" s="6">
        <v>6.31</v>
      </c>
      <c r="H16" s="6">
        <v>7.25</v>
      </c>
      <c r="I16" s="6">
        <v>9</v>
      </c>
      <c r="J16" s="6">
        <v>7.34</v>
      </c>
    </row>
    <row r="17" spans="1:19" ht="72">
      <c r="A17" s="3">
        <v>12</v>
      </c>
      <c r="B17" s="4" t="s">
        <v>41</v>
      </c>
      <c r="C17" s="5" t="s">
        <v>42</v>
      </c>
      <c r="D17" s="6">
        <v>6.18</v>
      </c>
      <c r="E17" s="6">
        <v>7.26</v>
      </c>
      <c r="F17" s="6">
        <v>6.85</v>
      </c>
      <c r="G17" s="6">
        <v>7.92</v>
      </c>
      <c r="H17" s="6">
        <v>8.25</v>
      </c>
      <c r="I17" s="6">
        <v>9.25</v>
      </c>
      <c r="J17" s="6">
        <v>7.68</v>
      </c>
      <c r="L17" s="15" t="s">
        <v>558</v>
      </c>
      <c r="M17" s="49" t="s">
        <v>43</v>
      </c>
      <c r="N17" s="49"/>
      <c r="O17" s="49"/>
      <c r="P17" s="49"/>
      <c r="Q17" s="49"/>
      <c r="R17" s="49"/>
      <c r="S17" s="2" t="s">
        <v>44</v>
      </c>
    </row>
    <row r="18" spans="1:19">
      <c r="A18" s="3">
        <v>13</v>
      </c>
      <c r="B18" s="4" t="s">
        <v>45</v>
      </c>
      <c r="C18" s="5" t="s">
        <v>46</v>
      </c>
      <c r="D18" s="6">
        <v>6.65</v>
      </c>
      <c r="E18" s="6">
        <v>7.1</v>
      </c>
      <c r="F18" s="6">
        <v>7</v>
      </c>
      <c r="G18" s="6">
        <v>6.54</v>
      </c>
      <c r="H18" s="6">
        <v>6</v>
      </c>
      <c r="I18" s="6">
        <v>9.5</v>
      </c>
      <c r="J18" s="6">
        <v>7.11</v>
      </c>
      <c r="L18" s="1" t="s">
        <v>47</v>
      </c>
      <c r="M18" s="1" t="s">
        <v>48</v>
      </c>
      <c r="N18" s="1" t="s">
        <v>49</v>
      </c>
      <c r="O18" s="1" t="s">
        <v>50</v>
      </c>
      <c r="P18" s="1" t="s">
        <v>51</v>
      </c>
      <c r="Q18" s="1" t="s">
        <v>52</v>
      </c>
      <c r="R18" s="1" t="s">
        <v>53</v>
      </c>
      <c r="S18" s="14" t="s">
        <v>13</v>
      </c>
    </row>
    <row r="19" spans="1:19">
      <c r="A19" s="3">
        <v>14</v>
      </c>
      <c r="B19" s="4" t="s">
        <v>54</v>
      </c>
      <c r="C19" s="5" t="s">
        <v>55</v>
      </c>
      <c r="D19" s="6">
        <v>6.36</v>
      </c>
      <c r="E19" s="6">
        <v>5.9</v>
      </c>
      <c r="F19" s="6">
        <v>6.08</v>
      </c>
      <c r="G19" s="6">
        <v>5.31</v>
      </c>
      <c r="H19" s="6">
        <v>6.5</v>
      </c>
      <c r="I19" s="6">
        <v>9.75</v>
      </c>
      <c r="J19" s="6">
        <v>6.65</v>
      </c>
      <c r="L19" s="1" t="s">
        <v>56</v>
      </c>
      <c r="M19" s="1" t="s">
        <v>560</v>
      </c>
      <c r="N19" s="1" t="s">
        <v>561</v>
      </c>
      <c r="O19" s="1" t="s">
        <v>562</v>
      </c>
      <c r="P19" s="1" t="s">
        <v>563</v>
      </c>
      <c r="Q19" s="1" t="s">
        <v>564</v>
      </c>
      <c r="R19" s="1" t="s">
        <v>565</v>
      </c>
      <c r="S19" s="1" t="s">
        <v>566</v>
      </c>
    </row>
    <row r="20" spans="1:19">
      <c r="A20" s="3">
        <v>15</v>
      </c>
      <c r="B20" s="4" t="s">
        <v>57</v>
      </c>
      <c r="C20" s="5" t="s">
        <v>58</v>
      </c>
      <c r="D20" s="6">
        <v>5.73</v>
      </c>
      <c r="E20" s="6">
        <v>5.8</v>
      </c>
      <c r="F20" s="6" t="s">
        <v>447</v>
      </c>
      <c r="G20" s="6">
        <v>5.54</v>
      </c>
      <c r="H20" s="6" t="s">
        <v>447</v>
      </c>
      <c r="I20" s="6">
        <v>9</v>
      </c>
      <c r="J20" s="6" t="s">
        <v>447</v>
      </c>
      <c r="L20" s="16" t="s">
        <v>59</v>
      </c>
      <c r="M20" s="1">
        <f>P6</f>
        <v>65</v>
      </c>
      <c r="N20" s="1">
        <f>P7</f>
        <v>65</v>
      </c>
      <c r="O20" s="1">
        <f>P8</f>
        <v>65</v>
      </c>
      <c r="P20" s="1">
        <f>P9</f>
        <v>65</v>
      </c>
      <c r="Q20" s="1">
        <f>P10</f>
        <v>65</v>
      </c>
      <c r="R20" s="1">
        <f>P11</f>
        <v>65</v>
      </c>
      <c r="S20" s="19">
        <f>P12</f>
        <v>65</v>
      </c>
    </row>
    <row r="21" spans="1:19">
      <c r="A21" s="3">
        <v>16</v>
      </c>
      <c r="B21" s="4" t="s">
        <v>60</v>
      </c>
      <c r="C21" s="5" t="s">
        <v>61</v>
      </c>
      <c r="D21" s="6">
        <v>8.09</v>
      </c>
      <c r="E21" s="6">
        <v>8.1</v>
      </c>
      <c r="F21" s="6">
        <v>7.62</v>
      </c>
      <c r="G21" s="6">
        <v>7.23</v>
      </c>
      <c r="H21" s="6">
        <v>7.75</v>
      </c>
      <c r="I21" s="6">
        <v>9</v>
      </c>
      <c r="J21" s="6">
        <v>7.94</v>
      </c>
      <c r="L21" s="16" t="s">
        <v>62</v>
      </c>
      <c r="M21" s="1">
        <f>M6+N6</f>
        <v>57</v>
      </c>
      <c r="N21" s="1">
        <f>M7+N7</f>
        <v>48</v>
      </c>
      <c r="O21" s="1">
        <f>M8+N8</f>
        <v>52</v>
      </c>
      <c r="P21" s="1">
        <f>M9+N9</f>
        <v>49</v>
      </c>
      <c r="Q21" s="1">
        <f>M10+N10</f>
        <v>53</v>
      </c>
      <c r="R21" s="1">
        <f>M11+N11</f>
        <v>64</v>
      </c>
      <c r="S21" s="1">
        <f>M12+N12</f>
        <v>57</v>
      </c>
    </row>
    <row r="22" spans="1:19">
      <c r="A22" s="3">
        <v>17</v>
      </c>
      <c r="B22" s="4" t="s">
        <v>63</v>
      </c>
      <c r="C22" s="5" t="s">
        <v>64</v>
      </c>
      <c r="D22" s="6">
        <v>5.82</v>
      </c>
      <c r="E22" s="6">
        <v>5.3</v>
      </c>
      <c r="F22" s="6">
        <v>5.92</v>
      </c>
      <c r="G22" s="6">
        <v>6.31</v>
      </c>
      <c r="H22" s="6">
        <v>6.75</v>
      </c>
      <c r="I22" s="6">
        <v>9.25</v>
      </c>
      <c r="J22" s="6">
        <v>6.59</v>
      </c>
      <c r="L22" s="17" t="s">
        <v>65</v>
      </c>
      <c r="M22" s="14">
        <f>M21/M20*100</f>
        <v>87.692307692307693</v>
      </c>
      <c r="N22" s="14">
        <f>N21/N20*100</f>
        <v>73.846153846153854</v>
      </c>
      <c r="O22" s="14">
        <f t="shared" ref="O22:Q22" si="1">O21/O20*100</f>
        <v>80</v>
      </c>
      <c r="P22" s="14">
        <f t="shared" si="1"/>
        <v>75.384615384615387</v>
      </c>
      <c r="Q22" s="14">
        <f t="shared" si="1"/>
        <v>81.538461538461533</v>
      </c>
      <c r="R22" s="14">
        <f t="shared" ref="R22" si="2">R21/R20*100</f>
        <v>98.461538461538467</v>
      </c>
      <c r="S22" s="14">
        <f t="shared" ref="S22" si="3">S21/S20*100</f>
        <v>87.692307692307693</v>
      </c>
    </row>
    <row r="23" spans="1:19">
      <c r="A23" s="3">
        <v>18</v>
      </c>
      <c r="B23" s="4" t="s">
        <v>66</v>
      </c>
      <c r="C23" s="5" t="s">
        <v>67</v>
      </c>
      <c r="D23" s="6">
        <v>5.91</v>
      </c>
      <c r="E23" s="6">
        <v>5.6</v>
      </c>
      <c r="F23" s="6">
        <v>6.08</v>
      </c>
      <c r="G23" s="6">
        <v>5.77</v>
      </c>
      <c r="H23" s="6">
        <v>6.5</v>
      </c>
      <c r="I23" s="6">
        <v>8.5</v>
      </c>
      <c r="J23" s="6">
        <v>6.41</v>
      </c>
      <c r="L23" s="18" t="s">
        <v>68</v>
      </c>
      <c r="M23" s="18" t="str">
        <f>IF(M22&gt;=75,"3",IF(M22&gt;=60,"2",IF(M22&gt;=50,"1","0")))</f>
        <v>3</v>
      </c>
      <c r="N23" s="18" t="str">
        <f t="shared" ref="N23:S23" si="4">IF(N22&gt;=75,"3",IF(N22&gt;=60,"2",IF(N22&gt;=50,"1","0")))</f>
        <v>2</v>
      </c>
      <c r="O23" s="18" t="str">
        <f t="shared" si="4"/>
        <v>3</v>
      </c>
      <c r="P23" s="18" t="str">
        <f t="shared" si="4"/>
        <v>3</v>
      </c>
      <c r="Q23" s="18" t="str">
        <f t="shared" si="4"/>
        <v>3</v>
      </c>
      <c r="R23" s="18" t="str">
        <f t="shared" si="4"/>
        <v>3</v>
      </c>
      <c r="S23" s="18" t="str">
        <f t="shared" si="4"/>
        <v>3</v>
      </c>
    </row>
    <row r="24" spans="1:19">
      <c r="A24" s="3">
        <v>19</v>
      </c>
      <c r="B24" s="4" t="s">
        <v>69</v>
      </c>
      <c r="C24" s="5" t="s">
        <v>70</v>
      </c>
      <c r="D24" s="6">
        <v>7.18</v>
      </c>
      <c r="E24" s="6">
        <v>6.6</v>
      </c>
      <c r="F24" s="6">
        <v>7</v>
      </c>
      <c r="G24" s="6">
        <v>6.92</v>
      </c>
      <c r="H24" s="6">
        <v>7</v>
      </c>
      <c r="I24" s="6">
        <v>9</v>
      </c>
      <c r="J24" s="6">
        <v>7.3</v>
      </c>
    </row>
    <row r="25" spans="1:19" ht="61.95" customHeight="1">
      <c r="A25" s="3">
        <v>20</v>
      </c>
      <c r="B25" s="4" t="s">
        <v>71</v>
      </c>
      <c r="C25" s="5" t="s">
        <v>72</v>
      </c>
      <c r="D25" s="6">
        <v>6.18</v>
      </c>
      <c r="E25" s="6">
        <v>5.9</v>
      </c>
      <c r="F25" s="6" t="s">
        <v>447</v>
      </c>
      <c r="G25" s="6">
        <v>5.69</v>
      </c>
      <c r="H25" s="6">
        <v>6</v>
      </c>
      <c r="I25" s="6">
        <v>8.25</v>
      </c>
      <c r="J25" s="6" t="s">
        <v>447</v>
      </c>
      <c r="L25" s="50" t="s">
        <v>572</v>
      </c>
      <c r="M25" s="50"/>
      <c r="N25" s="50"/>
      <c r="O25" s="50"/>
      <c r="P25" s="50"/>
      <c r="Q25" s="50"/>
      <c r="R25" s="50"/>
      <c r="S25" s="50"/>
    </row>
    <row r="26" spans="1:19">
      <c r="A26" s="3">
        <v>21</v>
      </c>
      <c r="B26" s="4" t="s">
        <v>73</v>
      </c>
      <c r="C26" s="5" t="s">
        <v>74</v>
      </c>
      <c r="D26" s="6">
        <v>6.36</v>
      </c>
      <c r="E26" s="6">
        <v>6.2</v>
      </c>
      <c r="F26" s="6">
        <v>6.31</v>
      </c>
      <c r="G26" s="6">
        <v>6.23</v>
      </c>
      <c r="H26" s="6">
        <v>6.75</v>
      </c>
      <c r="I26" s="6">
        <v>9</v>
      </c>
      <c r="J26" s="6">
        <v>6.82</v>
      </c>
    </row>
    <row r="27" spans="1:19">
      <c r="A27" s="3">
        <v>22</v>
      </c>
      <c r="B27" s="4" t="s">
        <v>75</v>
      </c>
      <c r="C27" s="5" t="s">
        <v>76</v>
      </c>
      <c r="D27" s="6">
        <v>6.73</v>
      </c>
      <c r="E27" s="6">
        <v>5.8</v>
      </c>
      <c r="F27" s="6">
        <v>5.46</v>
      </c>
      <c r="G27" s="6">
        <v>6.08</v>
      </c>
      <c r="H27" s="6">
        <v>0</v>
      </c>
      <c r="I27" s="6">
        <v>8</v>
      </c>
      <c r="J27" s="6">
        <v>0</v>
      </c>
    </row>
    <row r="28" spans="1:19">
      <c r="A28" s="3">
        <v>23</v>
      </c>
      <c r="B28" s="4" t="s">
        <v>77</v>
      </c>
      <c r="C28" s="7" t="s">
        <v>78</v>
      </c>
      <c r="D28" s="6" t="s">
        <v>447</v>
      </c>
      <c r="E28" s="6" t="s">
        <v>447</v>
      </c>
      <c r="F28" s="6">
        <v>5.05</v>
      </c>
      <c r="G28" s="6" t="s">
        <v>447</v>
      </c>
      <c r="H28" s="6" t="s">
        <v>447</v>
      </c>
      <c r="I28" s="6">
        <v>9.5</v>
      </c>
      <c r="J28" s="6" t="s">
        <v>447</v>
      </c>
    </row>
    <row r="29" spans="1:19">
      <c r="A29" s="3">
        <v>24</v>
      </c>
      <c r="B29" s="4" t="s">
        <v>79</v>
      </c>
      <c r="C29" s="5" t="s">
        <v>80</v>
      </c>
      <c r="D29" s="6">
        <v>6.82</v>
      </c>
      <c r="E29" s="6">
        <v>6.6</v>
      </c>
      <c r="F29" s="6">
        <v>6.15</v>
      </c>
      <c r="G29" s="6">
        <v>6.31</v>
      </c>
      <c r="H29" s="6">
        <v>6.5</v>
      </c>
      <c r="I29" s="6">
        <v>9.5</v>
      </c>
      <c r="J29" s="6">
        <v>6.97</v>
      </c>
    </row>
    <row r="30" spans="1:19">
      <c r="A30" s="3">
        <v>25</v>
      </c>
      <c r="B30" s="4" t="s">
        <v>81</v>
      </c>
      <c r="C30" s="5" t="s">
        <v>82</v>
      </c>
      <c r="D30" s="6">
        <v>6.82</v>
      </c>
      <c r="E30" s="6">
        <v>6.6</v>
      </c>
      <c r="F30" s="6">
        <v>7.38</v>
      </c>
      <c r="G30" s="6">
        <v>6.77</v>
      </c>
      <c r="H30" s="6">
        <v>5.75</v>
      </c>
      <c r="I30" s="6">
        <v>8.5</v>
      </c>
      <c r="J30" s="6">
        <v>6.99</v>
      </c>
    </row>
    <row r="31" spans="1:19">
      <c r="A31" s="3">
        <v>26</v>
      </c>
      <c r="B31" s="4" t="s">
        <v>83</v>
      </c>
      <c r="C31" s="5" t="s">
        <v>84</v>
      </c>
      <c r="D31" s="6">
        <v>7.18</v>
      </c>
      <c r="E31" s="6">
        <v>7.5</v>
      </c>
      <c r="F31" s="6">
        <v>7.85</v>
      </c>
      <c r="G31" s="6">
        <v>7.69</v>
      </c>
      <c r="H31" s="6">
        <v>7.25</v>
      </c>
      <c r="I31" s="6">
        <v>9.25</v>
      </c>
      <c r="J31" s="6">
        <v>7.85</v>
      </c>
    </row>
    <row r="32" spans="1:19">
      <c r="A32" s="3">
        <v>27</v>
      </c>
      <c r="B32" s="4" t="s">
        <v>85</v>
      </c>
      <c r="C32" s="5" t="s">
        <v>86</v>
      </c>
      <c r="D32" s="6">
        <v>7.09</v>
      </c>
      <c r="E32" s="6">
        <v>6.5</v>
      </c>
      <c r="F32" s="6">
        <v>7.15</v>
      </c>
      <c r="G32" s="6">
        <v>6.77</v>
      </c>
      <c r="H32" s="6">
        <v>6.5</v>
      </c>
      <c r="I32" s="6">
        <v>8.5</v>
      </c>
      <c r="J32" s="6">
        <v>7.1</v>
      </c>
    </row>
    <row r="33" spans="1:10">
      <c r="A33" s="3">
        <v>28</v>
      </c>
      <c r="B33" s="4" t="s">
        <v>87</v>
      </c>
      <c r="C33" s="5" t="s">
        <v>88</v>
      </c>
      <c r="D33" s="6">
        <v>6.45</v>
      </c>
      <c r="E33" s="6">
        <v>7.1</v>
      </c>
      <c r="F33" s="6">
        <v>7.38</v>
      </c>
      <c r="G33" s="6">
        <v>7</v>
      </c>
      <c r="H33" s="6">
        <v>6.5</v>
      </c>
      <c r="I33" s="6">
        <v>8.75</v>
      </c>
      <c r="J33" s="6">
        <v>7.21</v>
      </c>
    </row>
    <row r="34" spans="1:10">
      <c r="A34" s="3">
        <v>29</v>
      </c>
      <c r="B34" s="4" t="s">
        <v>89</v>
      </c>
      <c r="C34" s="5" t="s">
        <v>90</v>
      </c>
      <c r="D34" s="6">
        <v>6.09</v>
      </c>
      <c r="E34" s="6">
        <v>8</v>
      </c>
      <c r="F34" s="6">
        <v>7.92</v>
      </c>
      <c r="G34" s="6">
        <v>8.3800000000000008</v>
      </c>
      <c r="H34" s="6">
        <v>8.25</v>
      </c>
      <c r="I34" s="6">
        <v>9.5</v>
      </c>
      <c r="J34" s="6">
        <v>8.06</v>
      </c>
    </row>
    <row r="35" spans="1:10">
      <c r="A35" s="3">
        <v>30</v>
      </c>
      <c r="B35" s="4" t="s">
        <v>91</v>
      </c>
      <c r="C35" s="5" t="s">
        <v>92</v>
      </c>
      <c r="D35" s="6">
        <v>5.91</v>
      </c>
      <c r="E35" s="6">
        <v>5.9</v>
      </c>
      <c r="F35" s="6" t="s">
        <v>447</v>
      </c>
      <c r="G35" s="6" t="s">
        <v>447</v>
      </c>
      <c r="H35" s="6">
        <v>5.5</v>
      </c>
      <c r="I35" s="6">
        <v>8.25</v>
      </c>
      <c r="J35" s="6" t="s">
        <v>447</v>
      </c>
    </row>
    <row r="36" spans="1:10">
      <c r="A36" s="3">
        <v>31</v>
      </c>
      <c r="B36" s="4" t="s">
        <v>93</v>
      </c>
      <c r="C36" s="5" t="s">
        <v>94</v>
      </c>
      <c r="D36" s="6">
        <v>6</v>
      </c>
      <c r="E36" s="6">
        <v>5.4</v>
      </c>
      <c r="F36" s="6" t="s">
        <v>447</v>
      </c>
      <c r="G36" s="6" t="s">
        <v>447</v>
      </c>
      <c r="H36" s="6" t="s">
        <v>447</v>
      </c>
      <c r="I36" s="6">
        <v>9</v>
      </c>
      <c r="J36" s="6" t="s">
        <v>447</v>
      </c>
    </row>
    <row r="37" spans="1:10">
      <c r="A37" s="3">
        <v>32</v>
      </c>
      <c r="B37" s="4" t="s">
        <v>95</v>
      </c>
      <c r="C37" s="7" t="s">
        <v>96</v>
      </c>
      <c r="D37" s="6">
        <v>6.91</v>
      </c>
      <c r="E37" s="6">
        <v>6.9</v>
      </c>
      <c r="F37" s="6">
        <v>7</v>
      </c>
      <c r="G37" s="6">
        <v>6.77</v>
      </c>
      <c r="H37" s="6">
        <v>8</v>
      </c>
      <c r="I37" s="6">
        <v>9.25</v>
      </c>
      <c r="J37" s="6">
        <v>7.48</v>
      </c>
    </row>
    <row r="38" spans="1:10">
      <c r="A38" s="3">
        <v>33</v>
      </c>
      <c r="B38" s="4" t="s">
        <v>97</v>
      </c>
      <c r="C38" s="7" t="s">
        <v>98</v>
      </c>
      <c r="D38" s="6">
        <v>7.73</v>
      </c>
      <c r="E38" s="6">
        <v>8.1</v>
      </c>
      <c r="F38" s="6">
        <v>7.23</v>
      </c>
      <c r="G38" s="6">
        <v>7.23</v>
      </c>
      <c r="H38" s="6">
        <v>8</v>
      </c>
      <c r="I38" s="6">
        <v>9</v>
      </c>
      <c r="J38" s="6">
        <v>7.86</v>
      </c>
    </row>
    <row r="39" spans="1:10">
      <c r="A39" s="3">
        <v>34</v>
      </c>
      <c r="B39" s="4" t="s">
        <v>99</v>
      </c>
      <c r="C39" s="5" t="s">
        <v>100</v>
      </c>
      <c r="D39" s="6">
        <v>7.09</v>
      </c>
      <c r="E39" s="6">
        <v>6.5</v>
      </c>
      <c r="F39" s="6">
        <v>7.38</v>
      </c>
      <c r="G39" s="6">
        <v>7</v>
      </c>
      <c r="H39" s="6">
        <v>7.75</v>
      </c>
      <c r="I39" s="6">
        <v>9.25</v>
      </c>
      <c r="J39" s="6">
        <v>7.52</v>
      </c>
    </row>
    <row r="40" spans="1:10">
      <c r="A40" s="3">
        <v>35</v>
      </c>
      <c r="B40" s="4" t="s">
        <v>101</v>
      </c>
      <c r="C40" s="7" t="s">
        <v>102</v>
      </c>
      <c r="D40" s="6">
        <v>6.65</v>
      </c>
      <c r="E40" s="6">
        <v>5.9</v>
      </c>
      <c r="F40" s="6">
        <v>6.23</v>
      </c>
      <c r="G40" s="6">
        <v>5.62</v>
      </c>
      <c r="H40" s="6">
        <v>6.75</v>
      </c>
      <c r="I40" s="6">
        <v>9.25</v>
      </c>
      <c r="J40" s="6">
        <v>6.72</v>
      </c>
    </row>
    <row r="41" spans="1:10">
      <c r="A41" s="3">
        <v>36</v>
      </c>
      <c r="B41" s="4" t="s">
        <v>103</v>
      </c>
      <c r="C41" s="5" t="s">
        <v>104</v>
      </c>
      <c r="D41" s="6">
        <v>7.36</v>
      </c>
      <c r="E41" s="6">
        <v>6</v>
      </c>
      <c r="F41" s="6">
        <v>6.85</v>
      </c>
      <c r="G41" s="6">
        <v>5.85</v>
      </c>
      <c r="H41" s="6">
        <v>7.5</v>
      </c>
      <c r="I41" s="6">
        <v>9</v>
      </c>
      <c r="J41" s="6">
        <v>7.1</v>
      </c>
    </row>
    <row r="42" spans="1:10">
      <c r="A42" s="3">
        <v>37</v>
      </c>
      <c r="B42" s="4" t="s">
        <v>105</v>
      </c>
      <c r="C42" s="5" t="s">
        <v>106</v>
      </c>
      <c r="D42" s="6">
        <v>6.82</v>
      </c>
      <c r="E42" s="6">
        <v>5.4</v>
      </c>
      <c r="F42" s="6">
        <v>5.92</v>
      </c>
      <c r="G42" s="6">
        <v>6.23</v>
      </c>
      <c r="H42" s="6">
        <v>6</v>
      </c>
      <c r="I42" s="6">
        <v>9.25</v>
      </c>
      <c r="J42" s="6">
        <v>6.62</v>
      </c>
    </row>
    <row r="43" spans="1:10">
      <c r="A43" s="3">
        <v>38</v>
      </c>
      <c r="B43" s="4" t="s">
        <v>107</v>
      </c>
      <c r="C43" s="5" t="s">
        <v>108</v>
      </c>
      <c r="D43" s="6">
        <v>6.36</v>
      </c>
      <c r="E43" s="6">
        <v>6.5</v>
      </c>
      <c r="F43" s="6">
        <v>5.85</v>
      </c>
      <c r="G43" s="6">
        <v>6.31</v>
      </c>
      <c r="H43" s="6">
        <v>0</v>
      </c>
      <c r="I43" s="6">
        <v>8.75</v>
      </c>
      <c r="J43" s="6">
        <v>0</v>
      </c>
    </row>
    <row r="44" spans="1:10">
      <c r="A44" s="3">
        <v>39</v>
      </c>
      <c r="B44" s="4" t="s">
        <v>109</v>
      </c>
      <c r="C44" s="5" t="s">
        <v>110</v>
      </c>
      <c r="D44" s="6">
        <v>7.45</v>
      </c>
      <c r="E44" s="6">
        <v>7.5</v>
      </c>
      <c r="F44" s="6">
        <v>7.38</v>
      </c>
      <c r="G44" s="6">
        <v>7</v>
      </c>
      <c r="H44" s="6">
        <v>7.25</v>
      </c>
      <c r="I44" s="6">
        <v>8.25</v>
      </c>
      <c r="J44" s="6">
        <v>7.46</v>
      </c>
    </row>
    <row r="45" spans="1:10">
      <c r="A45" s="3">
        <v>40</v>
      </c>
      <c r="B45" s="4" t="s">
        <v>111</v>
      </c>
      <c r="C45" s="5" t="s">
        <v>112</v>
      </c>
      <c r="D45" s="6">
        <v>6.64</v>
      </c>
      <c r="E45" s="6">
        <v>6.3</v>
      </c>
      <c r="F45" s="6">
        <v>5.23</v>
      </c>
      <c r="G45" s="6">
        <v>5.62</v>
      </c>
      <c r="H45" s="6">
        <v>6.75</v>
      </c>
      <c r="I45" s="6">
        <v>9.5</v>
      </c>
      <c r="J45" s="6">
        <v>6.65</v>
      </c>
    </row>
    <row r="46" spans="1:10">
      <c r="A46" s="3">
        <v>41</v>
      </c>
      <c r="B46" s="4" t="s">
        <v>113</v>
      </c>
      <c r="C46" s="5" t="s">
        <v>114</v>
      </c>
      <c r="D46" s="6">
        <v>8.36</v>
      </c>
      <c r="E46" s="6">
        <v>8.4</v>
      </c>
      <c r="F46" s="6">
        <v>8.6199999999999992</v>
      </c>
      <c r="G46" s="6">
        <v>8.3800000000000008</v>
      </c>
      <c r="H46" s="6">
        <v>8.75</v>
      </c>
      <c r="I46" s="6">
        <v>9.25</v>
      </c>
      <c r="J46" s="6">
        <v>8.6300000000000008</v>
      </c>
    </row>
    <row r="47" spans="1:10">
      <c r="A47" s="3">
        <v>42</v>
      </c>
      <c r="B47" s="4" t="s">
        <v>115</v>
      </c>
      <c r="C47" s="5" t="s">
        <v>116</v>
      </c>
      <c r="D47" s="6">
        <v>7.18</v>
      </c>
      <c r="E47" s="6">
        <v>7.1</v>
      </c>
      <c r="F47" s="6">
        <v>7</v>
      </c>
      <c r="G47" s="6">
        <v>7.46</v>
      </c>
      <c r="H47" s="6">
        <v>7.5</v>
      </c>
      <c r="I47" s="6">
        <v>9.25</v>
      </c>
      <c r="J47" s="6">
        <v>7.59</v>
      </c>
    </row>
    <row r="48" spans="1:10">
      <c r="A48" s="3">
        <v>43</v>
      </c>
      <c r="B48" s="4" t="s">
        <v>117</v>
      </c>
      <c r="C48" s="5" t="s">
        <v>118</v>
      </c>
      <c r="D48" s="6">
        <v>7.64</v>
      </c>
      <c r="E48" s="6">
        <v>6.6</v>
      </c>
      <c r="F48" s="6">
        <v>5.92</v>
      </c>
      <c r="G48" s="6">
        <v>5.62</v>
      </c>
      <c r="H48" s="6">
        <v>6.75</v>
      </c>
      <c r="I48" s="6">
        <v>9</v>
      </c>
      <c r="J48" s="6">
        <v>6.89</v>
      </c>
    </row>
    <row r="49" spans="1:10">
      <c r="A49" s="3">
        <v>44</v>
      </c>
      <c r="B49" s="4" t="s">
        <v>119</v>
      </c>
      <c r="C49" s="5" t="s">
        <v>120</v>
      </c>
      <c r="D49" s="6">
        <v>7.64</v>
      </c>
      <c r="E49" s="6">
        <v>6.9</v>
      </c>
      <c r="F49" s="6">
        <v>7</v>
      </c>
      <c r="G49" s="6">
        <v>6.31</v>
      </c>
      <c r="H49" s="6">
        <v>8</v>
      </c>
      <c r="I49" s="6">
        <v>9</v>
      </c>
      <c r="J49" s="6">
        <v>7.46</v>
      </c>
    </row>
    <row r="50" spans="1:10">
      <c r="A50" s="3">
        <v>45</v>
      </c>
      <c r="B50" s="4" t="s">
        <v>121</v>
      </c>
      <c r="C50" s="5" t="s">
        <v>122</v>
      </c>
      <c r="D50" s="27">
        <v>6.18</v>
      </c>
      <c r="E50" s="6">
        <v>5.9</v>
      </c>
      <c r="F50" s="6">
        <v>7</v>
      </c>
      <c r="G50" s="6">
        <v>6.85</v>
      </c>
      <c r="H50" s="6">
        <v>6.5</v>
      </c>
      <c r="I50" s="6">
        <v>9.5</v>
      </c>
      <c r="J50" s="6">
        <v>7.03</v>
      </c>
    </row>
    <row r="51" spans="1:10">
      <c r="A51" s="3">
        <v>46</v>
      </c>
      <c r="B51" s="4" t="s">
        <v>123</v>
      </c>
      <c r="C51" s="5" t="s">
        <v>124</v>
      </c>
      <c r="D51" s="6">
        <v>7.18</v>
      </c>
      <c r="E51" s="6">
        <v>7.4</v>
      </c>
      <c r="F51" s="6">
        <v>7.38</v>
      </c>
      <c r="G51" s="6">
        <v>6.77</v>
      </c>
      <c r="H51" s="6">
        <v>6.75</v>
      </c>
      <c r="I51" s="6">
        <v>9.5</v>
      </c>
      <c r="J51" s="6">
        <v>7.49</v>
      </c>
    </row>
    <row r="52" spans="1:10">
      <c r="A52" s="3">
        <v>47</v>
      </c>
      <c r="B52" s="4" t="s">
        <v>125</v>
      </c>
      <c r="C52" s="5" t="s">
        <v>126</v>
      </c>
      <c r="D52" s="6">
        <v>6.09</v>
      </c>
      <c r="E52" s="6">
        <v>5.9</v>
      </c>
      <c r="F52" s="6">
        <v>7.54</v>
      </c>
      <c r="G52" s="6">
        <v>6.77</v>
      </c>
      <c r="H52" s="6">
        <v>7.25</v>
      </c>
      <c r="I52" s="6">
        <v>9.5</v>
      </c>
      <c r="J52" s="6">
        <v>7.23</v>
      </c>
    </row>
    <row r="53" spans="1:10">
      <c r="A53" s="3">
        <v>48</v>
      </c>
      <c r="B53" s="4" t="s">
        <v>127</v>
      </c>
      <c r="C53" s="7" t="s">
        <v>128</v>
      </c>
      <c r="D53" s="6">
        <v>7.55</v>
      </c>
      <c r="E53" s="6">
        <v>6.5</v>
      </c>
      <c r="F53" s="6">
        <v>7.23</v>
      </c>
      <c r="G53" s="6">
        <v>6.54</v>
      </c>
      <c r="H53" s="6">
        <v>8</v>
      </c>
      <c r="I53" s="6">
        <v>9</v>
      </c>
      <c r="J53" s="6">
        <v>7.48</v>
      </c>
    </row>
    <row r="54" spans="1:10">
      <c r="A54" s="3">
        <v>49</v>
      </c>
      <c r="B54" s="4" t="s">
        <v>129</v>
      </c>
      <c r="C54" s="5" t="s">
        <v>130</v>
      </c>
      <c r="D54" s="3">
        <v>6.09</v>
      </c>
      <c r="E54" s="3">
        <v>5.9</v>
      </c>
      <c r="F54" s="6">
        <v>6.23</v>
      </c>
      <c r="G54" s="6">
        <v>5.54</v>
      </c>
      <c r="H54" s="6">
        <v>6.25</v>
      </c>
      <c r="I54" s="6">
        <v>8.75</v>
      </c>
      <c r="J54" s="6">
        <v>6.46</v>
      </c>
    </row>
    <row r="55" spans="1:10">
      <c r="A55" s="3">
        <v>50</v>
      </c>
      <c r="B55" s="4" t="s">
        <v>129</v>
      </c>
      <c r="C55" s="5" t="s">
        <v>131</v>
      </c>
      <c r="D55" s="3">
        <v>7.09</v>
      </c>
      <c r="E55" s="3">
        <v>7.1</v>
      </c>
      <c r="F55" s="6">
        <v>7.23</v>
      </c>
      <c r="G55" s="6">
        <v>6.77</v>
      </c>
      <c r="H55" s="6">
        <v>6.75</v>
      </c>
      <c r="I55" s="6">
        <v>9.25</v>
      </c>
      <c r="J55" s="6">
        <v>7.37</v>
      </c>
    </row>
    <row r="56" spans="1:10">
      <c r="A56" s="3">
        <v>51</v>
      </c>
      <c r="B56" s="4" t="s">
        <v>132</v>
      </c>
      <c r="C56" s="5" t="s">
        <v>133</v>
      </c>
      <c r="D56" s="3">
        <v>6.36</v>
      </c>
      <c r="E56" s="3">
        <v>6.9</v>
      </c>
      <c r="F56" s="6">
        <v>6.54</v>
      </c>
      <c r="G56" s="6">
        <v>6.54</v>
      </c>
      <c r="H56" s="6">
        <v>7.25</v>
      </c>
      <c r="I56" s="6">
        <v>9</v>
      </c>
      <c r="J56" s="6">
        <v>7.1</v>
      </c>
    </row>
    <row r="57" spans="1:10">
      <c r="A57" s="3">
        <v>52</v>
      </c>
      <c r="B57" s="4" t="s">
        <v>134</v>
      </c>
      <c r="C57" s="5" t="s">
        <v>135</v>
      </c>
      <c r="D57" s="3">
        <v>6.73</v>
      </c>
      <c r="E57" s="3">
        <v>7.7</v>
      </c>
      <c r="F57" s="6">
        <v>7.62</v>
      </c>
      <c r="G57" s="6">
        <v>7.23</v>
      </c>
      <c r="H57" s="6">
        <v>8</v>
      </c>
      <c r="I57" s="6">
        <v>9.25</v>
      </c>
      <c r="J57" s="6">
        <v>7.76</v>
      </c>
    </row>
    <row r="58" spans="1:10">
      <c r="A58" s="3">
        <v>53</v>
      </c>
      <c r="B58" s="4" t="s">
        <v>136</v>
      </c>
      <c r="C58" s="5" t="s">
        <v>137</v>
      </c>
      <c r="D58" s="3">
        <v>8.09</v>
      </c>
      <c r="E58" s="3">
        <v>8</v>
      </c>
      <c r="F58" s="6">
        <v>7.9</v>
      </c>
      <c r="G58" s="6">
        <v>8.15</v>
      </c>
      <c r="H58" s="6">
        <v>8.25</v>
      </c>
      <c r="I58" s="6">
        <v>9.75</v>
      </c>
      <c r="J58" s="6">
        <v>8.3699999999999992</v>
      </c>
    </row>
    <row r="59" spans="1:10">
      <c r="A59" s="3">
        <v>54</v>
      </c>
      <c r="B59" s="9" t="s">
        <v>138</v>
      </c>
      <c r="C59" s="8" t="s">
        <v>139</v>
      </c>
      <c r="D59" s="3">
        <v>6.73</v>
      </c>
      <c r="E59" s="3">
        <v>7.4</v>
      </c>
      <c r="F59" s="28">
        <v>6.38</v>
      </c>
      <c r="G59" s="28">
        <v>6.77</v>
      </c>
      <c r="H59" s="3">
        <v>7.75</v>
      </c>
      <c r="I59" s="28">
        <v>9</v>
      </c>
      <c r="J59" s="28">
        <v>7.32</v>
      </c>
    </row>
    <row r="60" spans="1:10">
      <c r="A60" s="3">
        <v>55</v>
      </c>
      <c r="B60" s="9" t="s">
        <v>140</v>
      </c>
      <c r="C60" s="25" t="s">
        <v>141</v>
      </c>
      <c r="D60" s="3">
        <v>7.36</v>
      </c>
      <c r="E60" s="3">
        <v>7.7</v>
      </c>
      <c r="F60" s="28">
        <v>7.46</v>
      </c>
      <c r="G60" s="28">
        <v>7</v>
      </c>
      <c r="H60" s="28">
        <v>7.25</v>
      </c>
      <c r="I60" s="28">
        <v>9.25</v>
      </c>
      <c r="J60" s="28">
        <v>7.66</v>
      </c>
    </row>
    <row r="61" spans="1:10">
      <c r="A61" s="3">
        <v>56</v>
      </c>
      <c r="B61" s="9" t="s">
        <v>142</v>
      </c>
      <c r="C61" s="8" t="s">
        <v>143</v>
      </c>
      <c r="D61" s="24">
        <v>6.64</v>
      </c>
      <c r="E61" s="3">
        <v>7.1</v>
      </c>
      <c r="F61" s="28">
        <v>5.77</v>
      </c>
      <c r="G61" s="28">
        <v>5.38</v>
      </c>
      <c r="H61" s="28">
        <v>6.25</v>
      </c>
      <c r="I61" s="28">
        <v>9.5</v>
      </c>
      <c r="J61" s="28">
        <v>6.73</v>
      </c>
    </row>
    <row r="62" spans="1:10">
      <c r="A62" s="3">
        <v>57</v>
      </c>
      <c r="B62" s="9" t="s">
        <v>142</v>
      </c>
      <c r="C62" s="8" t="s">
        <v>144</v>
      </c>
      <c r="D62" s="3">
        <v>6.27</v>
      </c>
      <c r="E62" s="3">
        <v>6.4</v>
      </c>
      <c r="F62" s="28">
        <v>6.23</v>
      </c>
      <c r="G62" s="28">
        <v>5.85</v>
      </c>
      <c r="H62" s="28">
        <v>6.5</v>
      </c>
      <c r="I62" s="28">
        <v>8.75</v>
      </c>
      <c r="J62" s="28">
        <v>6.66</v>
      </c>
    </row>
    <row r="63" spans="1:10">
      <c r="A63" s="3">
        <v>58</v>
      </c>
      <c r="B63" s="9" t="s">
        <v>145</v>
      </c>
      <c r="C63" s="8" t="s">
        <v>146</v>
      </c>
      <c r="D63" s="3">
        <v>6.55</v>
      </c>
      <c r="E63" s="3">
        <v>7</v>
      </c>
      <c r="F63" s="28">
        <v>6.92</v>
      </c>
      <c r="G63" s="28">
        <v>6.62</v>
      </c>
      <c r="H63" s="28">
        <v>5.75</v>
      </c>
      <c r="I63" s="28">
        <v>9</v>
      </c>
      <c r="J63" s="28">
        <v>6.97</v>
      </c>
    </row>
    <row r="64" spans="1:10">
      <c r="A64" s="3">
        <v>59</v>
      </c>
      <c r="B64" s="9" t="s">
        <v>147</v>
      </c>
      <c r="C64" s="8" t="s">
        <v>148</v>
      </c>
      <c r="D64" s="3">
        <v>7.73</v>
      </c>
      <c r="E64" s="3">
        <v>6.6</v>
      </c>
      <c r="F64" s="28">
        <v>8</v>
      </c>
      <c r="G64" s="28">
        <v>7.46</v>
      </c>
      <c r="H64" s="28">
        <v>7.5</v>
      </c>
      <c r="I64" s="28">
        <v>9</v>
      </c>
      <c r="J64" s="28">
        <v>7.75</v>
      </c>
    </row>
    <row r="65" spans="1:10">
      <c r="A65" s="3">
        <v>60</v>
      </c>
      <c r="B65" s="9" t="s">
        <v>149</v>
      </c>
      <c r="C65" s="8" t="s">
        <v>150</v>
      </c>
      <c r="D65" s="3">
        <v>8.18</v>
      </c>
      <c r="E65" s="3">
        <v>7.4</v>
      </c>
      <c r="F65" s="28">
        <v>7.69</v>
      </c>
      <c r="G65" s="28">
        <v>7</v>
      </c>
      <c r="H65" s="28">
        <v>8.25</v>
      </c>
      <c r="I65" s="28">
        <v>9.5</v>
      </c>
      <c r="J65" s="28">
        <v>8</v>
      </c>
    </row>
    <row r="66" spans="1:10">
      <c r="A66" s="3">
        <v>61</v>
      </c>
      <c r="B66" s="9" t="s">
        <v>151</v>
      </c>
      <c r="C66" s="8" t="s">
        <v>152</v>
      </c>
      <c r="D66" s="3">
        <v>7.09</v>
      </c>
      <c r="E66" s="3">
        <v>6.6</v>
      </c>
      <c r="F66" s="28">
        <v>7</v>
      </c>
      <c r="G66" s="28">
        <v>6.54</v>
      </c>
      <c r="H66" s="28">
        <v>7</v>
      </c>
      <c r="I66" s="28">
        <v>9.25</v>
      </c>
      <c r="J66" s="28">
        <v>7.25</v>
      </c>
    </row>
    <row r="67" spans="1:10">
      <c r="A67" s="3">
        <v>62</v>
      </c>
      <c r="B67" s="9" t="s">
        <v>153</v>
      </c>
      <c r="C67" s="8" t="s">
        <v>154</v>
      </c>
      <c r="D67" s="3">
        <v>6.09</v>
      </c>
      <c r="E67" s="3">
        <v>6.3</v>
      </c>
      <c r="F67" s="28">
        <v>6.85</v>
      </c>
      <c r="G67" s="28">
        <v>6.08</v>
      </c>
      <c r="H67" s="28">
        <v>7</v>
      </c>
      <c r="I67" s="28">
        <v>9</v>
      </c>
      <c r="J67" s="28">
        <v>6.9</v>
      </c>
    </row>
    <row r="68" spans="1:10">
      <c r="A68" s="3">
        <v>63</v>
      </c>
      <c r="B68" s="9" t="s">
        <v>155</v>
      </c>
      <c r="C68" s="8" t="s">
        <v>156</v>
      </c>
      <c r="D68" s="3">
        <v>6.91</v>
      </c>
      <c r="E68" s="3">
        <v>6.9</v>
      </c>
      <c r="F68" s="28">
        <v>7.15</v>
      </c>
      <c r="G68" s="28">
        <v>7.15</v>
      </c>
      <c r="H68" s="28">
        <v>7.25</v>
      </c>
      <c r="I68" s="28">
        <v>8.75</v>
      </c>
      <c r="J68" s="28">
        <v>7.37</v>
      </c>
    </row>
    <row r="69" spans="1:10">
      <c r="A69" s="3">
        <v>64</v>
      </c>
      <c r="B69" s="9" t="s">
        <v>157</v>
      </c>
      <c r="C69" s="8" t="s">
        <v>158</v>
      </c>
      <c r="D69" s="3">
        <v>5.36</v>
      </c>
      <c r="E69" s="3">
        <v>6.4</v>
      </c>
      <c r="F69" s="28">
        <v>7.23</v>
      </c>
      <c r="G69" s="28">
        <v>6.77</v>
      </c>
      <c r="H69" s="28">
        <v>6.5</v>
      </c>
      <c r="I69" s="28">
        <v>9.75</v>
      </c>
      <c r="J69" s="28">
        <v>7.04</v>
      </c>
    </row>
    <row r="70" spans="1:10">
      <c r="A70" s="3">
        <v>65</v>
      </c>
      <c r="B70" s="9" t="s">
        <v>159</v>
      </c>
      <c r="C70" s="8" t="s">
        <v>160</v>
      </c>
      <c r="D70" s="3" t="s">
        <v>447</v>
      </c>
      <c r="E70" s="3" t="s">
        <v>447</v>
      </c>
      <c r="F70" s="3" t="s">
        <v>447</v>
      </c>
      <c r="G70" s="3" t="s">
        <v>447</v>
      </c>
      <c r="H70" s="3" t="s">
        <v>447</v>
      </c>
      <c r="I70" s="3" t="s">
        <v>447</v>
      </c>
      <c r="J70" s="3" t="s">
        <v>447</v>
      </c>
    </row>
    <row r="71" spans="1:10">
      <c r="A71" s="3"/>
      <c r="B71" s="10"/>
      <c r="C71" s="8"/>
      <c r="D71" s="8"/>
      <c r="E71" s="8"/>
      <c r="F71" s="8"/>
      <c r="G71" s="8"/>
      <c r="H71" s="8"/>
      <c r="I71" s="28"/>
      <c r="J71" s="8"/>
    </row>
    <row r="72" spans="1:10">
      <c r="A72" s="3"/>
      <c r="B72" s="10"/>
      <c r="C72" s="8"/>
      <c r="D72" s="8"/>
      <c r="E72" s="8"/>
      <c r="F72" s="8"/>
      <c r="G72" s="8"/>
      <c r="H72" s="8"/>
      <c r="I72" s="8"/>
      <c r="J72" s="8"/>
    </row>
    <row r="73" spans="1:10">
      <c r="A73" s="3"/>
      <c r="B73" s="10"/>
      <c r="C73" s="8"/>
      <c r="D73" s="8"/>
      <c r="E73" s="8"/>
      <c r="F73" s="8"/>
      <c r="G73" s="8"/>
      <c r="H73" s="8"/>
      <c r="I73" s="8"/>
      <c r="J73" s="8"/>
    </row>
    <row r="74" spans="1:10">
      <c r="A74" s="3"/>
      <c r="B74" s="10"/>
      <c r="C74" s="8"/>
      <c r="D74" s="8"/>
      <c r="E74" s="8"/>
      <c r="F74" s="8"/>
      <c r="G74" s="8"/>
      <c r="H74" s="8"/>
      <c r="I74" s="8"/>
      <c r="J74" s="8"/>
    </row>
    <row r="75" spans="1:10">
      <c r="A75" s="3"/>
      <c r="B75" s="10"/>
      <c r="C75" s="8"/>
      <c r="D75" s="8"/>
      <c r="E75" s="8"/>
      <c r="F75" s="8"/>
      <c r="G75" s="8"/>
      <c r="H75" s="8"/>
      <c r="I75" s="8"/>
      <c r="J75" s="8"/>
    </row>
    <row r="76" spans="1:10">
      <c r="A76" s="3"/>
      <c r="B76" s="10"/>
      <c r="C76" s="8"/>
      <c r="D76" s="8"/>
      <c r="E76" s="8"/>
      <c r="F76" s="8"/>
      <c r="G76" s="8"/>
      <c r="H76" s="8"/>
      <c r="I76" s="8"/>
      <c r="J76" s="8"/>
    </row>
    <row r="77" spans="1:10">
      <c r="A77" s="3"/>
      <c r="B77" s="10"/>
      <c r="C77" s="8"/>
      <c r="D77" s="8"/>
      <c r="E77" s="8"/>
      <c r="F77" s="8"/>
      <c r="G77" s="8"/>
      <c r="H77" s="8"/>
      <c r="I77" s="8"/>
      <c r="J77" s="8"/>
    </row>
    <row r="78" spans="1:10">
      <c r="A78" s="3"/>
      <c r="B78" s="10"/>
      <c r="C78" s="8"/>
      <c r="D78" s="8"/>
      <c r="E78" s="8"/>
      <c r="F78" s="8"/>
      <c r="G78" s="8"/>
      <c r="H78" s="8"/>
      <c r="I78" s="8"/>
      <c r="J78" s="8"/>
    </row>
    <row r="79" spans="1:10">
      <c r="A79" s="3"/>
      <c r="B79" s="10"/>
      <c r="C79" s="8"/>
      <c r="D79" s="8"/>
      <c r="E79" s="8"/>
      <c r="F79" s="8"/>
      <c r="G79" s="8"/>
      <c r="H79" s="8"/>
      <c r="I79" s="8"/>
      <c r="J79" s="8"/>
    </row>
    <row r="80" spans="1:10">
      <c r="A80" s="3"/>
      <c r="B80" s="10"/>
      <c r="C80" s="8"/>
      <c r="D80" s="8"/>
      <c r="E80" s="8"/>
      <c r="F80" s="8"/>
      <c r="G80" s="8"/>
      <c r="H80" s="8"/>
      <c r="I80" s="8"/>
      <c r="J80" s="8"/>
    </row>
    <row r="81" spans="1:10">
      <c r="A81" s="3"/>
      <c r="B81" s="10"/>
      <c r="C81" s="8"/>
      <c r="D81" s="8"/>
      <c r="E81" s="8"/>
      <c r="F81" s="8"/>
      <c r="G81" s="8"/>
      <c r="H81" s="8"/>
      <c r="I81" s="8"/>
      <c r="J81" s="8"/>
    </row>
    <row r="82" spans="1:10">
      <c r="A82" s="3"/>
      <c r="B82" s="10"/>
      <c r="C82" s="8"/>
      <c r="D82" s="8"/>
      <c r="E82" s="8"/>
      <c r="F82" s="8"/>
      <c r="G82" s="8"/>
      <c r="H82" s="8"/>
      <c r="I82" s="8"/>
      <c r="J82" s="8"/>
    </row>
    <row r="83" spans="1:10">
      <c r="A83" s="3"/>
      <c r="B83" s="10"/>
      <c r="C83" s="8"/>
      <c r="D83" s="8"/>
      <c r="E83" s="8"/>
      <c r="F83" s="8"/>
      <c r="G83" s="8"/>
      <c r="H83" s="8"/>
      <c r="I83" s="8"/>
      <c r="J83" s="8"/>
    </row>
    <row r="84" spans="1:10">
      <c r="A84" s="3"/>
      <c r="B84" s="10"/>
      <c r="C84" s="8"/>
      <c r="D84" s="8"/>
      <c r="E84" s="8"/>
      <c r="F84" s="8"/>
      <c r="G84" s="8"/>
      <c r="H84" s="8"/>
      <c r="I84" s="8"/>
      <c r="J84" s="8"/>
    </row>
    <row r="85" spans="1:10">
      <c r="A85" s="3"/>
      <c r="B85" s="10"/>
      <c r="C85" s="8"/>
      <c r="D85" s="8"/>
      <c r="E85" s="8"/>
      <c r="F85" s="8"/>
      <c r="G85" s="8"/>
      <c r="H85" s="8"/>
      <c r="I85" s="8"/>
      <c r="J85" s="8"/>
    </row>
    <row r="86" spans="1:10">
      <c r="A86" s="3"/>
      <c r="B86" s="10"/>
      <c r="C86" s="8"/>
      <c r="D86" s="8"/>
      <c r="E86" s="8"/>
      <c r="F86" s="8"/>
      <c r="G86" s="8"/>
      <c r="H86" s="8"/>
      <c r="I86" s="8"/>
      <c r="J86" s="8"/>
    </row>
    <row r="87" spans="1:10">
      <c r="A87" s="3"/>
      <c r="B87" s="10"/>
      <c r="C87" s="8"/>
      <c r="D87" s="8"/>
      <c r="E87" s="8"/>
      <c r="F87" s="8"/>
      <c r="G87" s="8"/>
      <c r="H87" s="8"/>
      <c r="I87" s="8"/>
      <c r="J87" s="8"/>
    </row>
    <row r="88" spans="1:10">
      <c r="A88" s="3"/>
      <c r="B88" s="10"/>
      <c r="C88" s="8"/>
      <c r="D88" s="8"/>
      <c r="E88" s="8"/>
      <c r="F88" s="8"/>
      <c r="G88" s="8"/>
      <c r="H88" s="8"/>
      <c r="I88" s="8"/>
      <c r="J88" s="8"/>
    </row>
    <row r="89" spans="1:10">
      <c r="A89" s="3"/>
      <c r="B89" s="10"/>
      <c r="C89" s="8"/>
      <c r="D89" s="8"/>
      <c r="E89" s="8"/>
      <c r="F89" s="8"/>
      <c r="G89" s="8"/>
      <c r="H89" s="8"/>
      <c r="I89" s="8"/>
      <c r="J89" s="8"/>
    </row>
    <row r="90" spans="1:10">
      <c r="A90" s="3"/>
      <c r="B90" s="10"/>
      <c r="C90" s="8"/>
      <c r="D90" s="8"/>
      <c r="E90" s="8"/>
      <c r="F90" s="8"/>
      <c r="G90" s="8"/>
      <c r="H90" s="8"/>
      <c r="I90" s="8"/>
      <c r="J90" s="8"/>
    </row>
    <row r="91" spans="1:10">
      <c r="A91" s="3"/>
      <c r="B91" s="10"/>
      <c r="C91" s="8"/>
      <c r="D91" s="8"/>
      <c r="E91" s="8"/>
      <c r="F91" s="8"/>
      <c r="G91" s="8"/>
      <c r="H91" s="8"/>
      <c r="I91" s="8"/>
      <c r="J91" s="8"/>
    </row>
    <row r="92" spans="1:10">
      <c r="A92" s="3"/>
      <c r="B92" s="10"/>
      <c r="C92" s="8"/>
      <c r="D92" s="8"/>
      <c r="E92" s="8"/>
      <c r="F92" s="8"/>
      <c r="G92" s="8"/>
      <c r="H92" s="8"/>
      <c r="I92" s="8"/>
      <c r="J92" s="8"/>
    </row>
    <row r="93" spans="1:10">
      <c r="A93" s="3"/>
      <c r="B93" s="10"/>
      <c r="C93" s="8"/>
      <c r="D93" s="8"/>
      <c r="E93" s="8"/>
      <c r="F93" s="8"/>
      <c r="G93" s="8"/>
      <c r="H93" s="8"/>
      <c r="I93" s="8"/>
      <c r="J93" s="8"/>
    </row>
    <row r="94" spans="1:10">
      <c r="A94" s="3"/>
      <c r="B94" s="10"/>
      <c r="C94" s="8"/>
      <c r="D94" s="8"/>
      <c r="E94" s="8"/>
      <c r="F94" s="8"/>
      <c r="G94" s="8"/>
      <c r="H94" s="8"/>
      <c r="I94" s="8"/>
      <c r="J94" s="8"/>
    </row>
    <row r="95" spans="1:10">
      <c r="A95" s="3"/>
      <c r="B95" s="10"/>
      <c r="C95" s="8"/>
      <c r="D95" s="8"/>
      <c r="E95" s="8"/>
      <c r="F95" s="8"/>
      <c r="G95" s="8"/>
      <c r="H95" s="8"/>
      <c r="I95" s="8"/>
      <c r="J95" s="8"/>
    </row>
    <row r="96" spans="1:10">
      <c r="A96" s="3"/>
      <c r="B96" s="10"/>
      <c r="C96" s="8"/>
      <c r="D96" s="8"/>
      <c r="E96" s="8"/>
      <c r="F96" s="8"/>
      <c r="G96" s="8"/>
      <c r="H96" s="8"/>
      <c r="I96" s="8"/>
      <c r="J96" s="8"/>
    </row>
    <row r="97" spans="1:10">
      <c r="A97" s="3"/>
      <c r="B97" s="10"/>
      <c r="C97" s="8"/>
      <c r="D97" s="8"/>
      <c r="E97" s="8"/>
      <c r="F97" s="8"/>
      <c r="G97" s="8"/>
      <c r="H97" s="8"/>
      <c r="I97" s="8"/>
      <c r="J97" s="8"/>
    </row>
    <row r="98" spans="1:10">
      <c r="A98" s="3"/>
      <c r="B98" s="10"/>
      <c r="C98" s="8"/>
      <c r="D98" s="8"/>
      <c r="E98" s="8"/>
      <c r="F98" s="8"/>
      <c r="G98" s="8"/>
      <c r="H98" s="8"/>
      <c r="I98" s="8"/>
      <c r="J98" s="8"/>
    </row>
    <row r="99" spans="1:10">
      <c r="A99" s="3"/>
      <c r="B99" s="10"/>
      <c r="C99" s="8"/>
      <c r="D99" s="8"/>
      <c r="E99" s="8"/>
      <c r="F99" s="8"/>
      <c r="G99" s="8"/>
      <c r="H99" s="8"/>
      <c r="I99" s="8"/>
      <c r="J99" s="8"/>
    </row>
    <row r="100" spans="1:10">
      <c r="A100" s="3"/>
      <c r="B100" s="10"/>
      <c r="C100" s="8"/>
      <c r="D100" s="8"/>
      <c r="E100" s="8"/>
      <c r="F100" s="8"/>
      <c r="G100" s="8"/>
      <c r="H100" s="8"/>
      <c r="I100" s="8"/>
      <c r="J100" s="8"/>
    </row>
    <row r="101" spans="1:10">
      <c r="A101" s="3"/>
      <c r="B101" s="10"/>
      <c r="C101" s="8"/>
      <c r="D101" s="8"/>
      <c r="E101" s="8"/>
      <c r="F101" s="8"/>
      <c r="G101" s="8"/>
      <c r="H101" s="8"/>
      <c r="I101" s="8"/>
      <c r="J101" s="8"/>
    </row>
    <row r="102" spans="1:10">
      <c r="A102" s="3"/>
      <c r="B102" s="10"/>
      <c r="C102" s="8"/>
      <c r="D102" s="8"/>
      <c r="E102" s="8"/>
      <c r="F102" s="8"/>
      <c r="G102" s="8"/>
      <c r="H102" s="8"/>
      <c r="I102" s="8"/>
      <c r="J102" s="8"/>
    </row>
    <row r="103" spans="1:10">
      <c r="A103" s="3"/>
      <c r="B103" s="10"/>
      <c r="C103" s="8"/>
      <c r="D103" s="8"/>
      <c r="E103" s="8"/>
      <c r="F103" s="8"/>
      <c r="G103" s="8"/>
      <c r="H103" s="8"/>
      <c r="I103" s="8"/>
      <c r="J103" s="8"/>
    </row>
    <row r="104" spans="1:10">
      <c r="A104" s="3"/>
      <c r="B104" s="10"/>
      <c r="C104" s="8"/>
      <c r="D104" s="8"/>
      <c r="E104" s="8"/>
      <c r="F104" s="8"/>
      <c r="G104" s="8"/>
      <c r="H104" s="8"/>
      <c r="I104" s="8"/>
      <c r="J104" s="8"/>
    </row>
    <row r="105" spans="1:10">
      <c r="A105" s="3"/>
      <c r="B105" s="10"/>
      <c r="C105" s="8"/>
      <c r="D105" s="8"/>
      <c r="E105" s="8"/>
      <c r="F105" s="8"/>
      <c r="G105" s="8"/>
      <c r="H105" s="8"/>
      <c r="I105" s="8"/>
      <c r="J105" s="8"/>
    </row>
  </sheetData>
  <sortState xmlns:xlrd2="http://schemas.microsoft.com/office/spreadsheetml/2017/richdata2"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topLeftCell="E4" workbookViewId="0">
      <selection activeCell="M19" sqref="M19:S19"/>
    </sheetView>
  </sheetViews>
  <sheetFormatPr defaultColWidth="9" defaultRowHeight="14.4"/>
  <cols>
    <col min="2" max="2" width="18.6640625" customWidth="1"/>
    <col min="3" max="3" width="19.5546875" customWidth="1"/>
    <col min="12" max="12" width="39" customWidth="1"/>
    <col min="13" max="13" width="15.554687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6" ht="20.399999999999999" customHeight="1">
      <c r="A2" s="52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ht="22.95" customHeight="1">
      <c r="A3" s="51" t="s">
        <v>569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26"/>
    </row>
    <row r="4" spans="1:16">
      <c r="A4" s="53" t="s">
        <v>557</v>
      </c>
      <c r="B4" s="53"/>
      <c r="C4" s="53"/>
      <c r="D4" s="53"/>
      <c r="E4" s="53" t="s">
        <v>2</v>
      </c>
      <c r="F4" s="53"/>
      <c r="G4" s="53"/>
      <c r="H4" s="53"/>
      <c r="I4" s="53"/>
      <c r="J4" s="53"/>
      <c r="L4" s="1"/>
      <c r="M4" s="53" t="s">
        <v>3</v>
      </c>
      <c r="N4" s="53"/>
      <c r="O4" s="53"/>
    </row>
    <row r="5" spans="1:16" ht="43.2">
      <c r="A5" s="1" t="s">
        <v>4</v>
      </c>
      <c r="B5" s="1" t="s">
        <v>5</v>
      </c>
      <c r="C5" s="2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L5" s="1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>
      <c r="A6" s="24">
        <v>1</v>
      </c>
      <c r="B6" s="4" t="s">
        <v>161</v>
      </c>
      <c r="C6" s="5" t="s">
        <v>162</v>
      </c>
      <c r="D6" s="6">
        <v>6.73</v>
      </c>
      <c r="E6" s="6">
        <v>7.6</v>
      </c>
      <c r="F6" s="6">
        <v>7.23</v>
      </c>
      <c r="G6" s="6">
        <v>9</v>
      </c>
      <c r="H6" s="6">
        <v>9.5</v>
      </c>
      <c r="I6" s="6">
        <v>9.5</v>
      </c>
      <c r="J6" s="6">
        <v>8.3000000000000007</v>
      </c>
      <c r="L6" s="11">
        <v>1</v>
      </c>
      <c r="M6" s="3">
        <f>COUNTIFS($D$6:$D$105,"&lt;=10",$D$6:$D$105,"&gt;=8")</f>
        <v>3</v>
      </c>
      <c r="N6" s="12">
        <f>COUNTIFS($D$6:$D$105,"&lt;8.0",$D$6:$D$105,"&gt;=6")</f>
        <v>70</v>
      </c>
      <c r="O6" s="3">
        <f>SUM(COUNTIFS($D$6:$D$105,{"&lt;6","GPW"}))</f>
        <v>7</v>
      </c>
      <c r="P6" s="1">
        <f>M6+N6+O6</f>
        <v>80</v>
      </c>
    </row>
    <row r="7" spans="1:16">
      <c r="A7" s="24">
        <v>2</v>
      </c>
      <c r="B7" s="4" t="s">
        <v>19</v>
      </c>
      <c r="C7" s="5" t="s">
        <v>163</v>
      </c>
      <c r="D7" s="6">
        <v>7</v>
      </c>
      <c r="E7" s="6">
        <v>7</v>
      </c>
      <c r="F7" s="6">
        <v>7.15</v>
      </c>
      <c r="G7" s="6">
        <v>8.77</v>
      </c>
      <c r="H7" s="6">
        <v>8.75</v>
      </c>
      <c r="I7" s="6">
        <v>8.75</v>
      </c>
      <c r="J7" s="6">
        <v>7.94</v>
      </c>
      <c r="L7" s="13">
        <v>2</v>
      </c>
      <c r="M7" s="12">
        <f>COUNTIFS($E$6:$E$105,"&lt;=10", $E$6:$E$105,"&gt;=8")</f>
        <v>12</v>
      </c>
      <c r="N7" s="3">
        <f>COUNTIFS($E$6:$E$105,"&lt;8.0",$E$6:$E$105,"&gt;=6")</f>
        <v>52</v>
      </c>
      <c r="O7" s="3" cm="1">
        <f t="array" ref="O7">SUM(COUNTIFS($E$6:$E$105, {"&lt;6","GPW"}))</f>
        <v>16</v>
      </c>
      <c r="P7" s="1">
        <f t="shared" ref="P7:P12" si="0">M7+N7+O7</f>
        <v>80</v>
      </c>
    </row>
    <row r="8" spans="1:16">
      <c r="A8" s="24">
        <v>3</v>
      </c>
      <c r="B8" s="4" t="s">
        <v>164</v>
      </c>
      <c r="C8" s="5" t="s">
        <v>165</v>
      </c>
      <c r="D8" s="6">
        <v>7.82</v>
      </c>
      <c r="E8" s="6">
        <v>7.1</v>
      </c>
      <c r="F8" s="6">
        <v>8.15</v>
      </c>
      <c r="G8" s="6">
        <v>9.23</v>
      </c>
      <c r="H8" s="6">
        <v>9</v>
      </c>
      <c r="I8" s="6">
        <v>9.25</v>
      </c>
      <c r="J8" s="6">
        <v>8.48</v>
      </c>
      <c r="L8" s="13">
        <v>3</v>
      </c>
      <c r="M8" s="3">
        <f>COUNTIFS($F$6:$F$105,"&lt;=10", $F$6:$F$105,"&gt;=8")</f>
        <v>15</v>
      </c>
      <c r="N8" s="3">
        <f>COUNTIFS($F$6:$F$105,"&lt;8.0",$F$6:$F$105,"&gt;=6")</f>
        <v>60</v>
      </c>
      <c r="O8" s="3" cm="1">
        <f t="array" ref="O8">SUM(COUNTIFS($F$6:$F$105, {"&lt;6","GPW"}))</f>
        <v>5</v>
      </c>
      <c r="P8" s="1">
        <f t="shared" si="0"/>
        <v>80</v>
      </c>
    </row>
    <row r="9" spans="1:16">
      <c r="A9" s="24">
        <v>4</v>
      </c>
      <c r="B9" s="4" t="s">
        <v>166</v>
      </c>
      <c r="C9" s="5" t="s">
        <v>167</v>
      </c>
      <c r="D9" s="6">
        <v>6.55</v>
      </c>
      <c r="E9" s="6">
        <v>5.8</v>
      </c>
      <c r="F9" s="6">
        <v>6.69</v>
      </c>
      <c r="G9" s="6">
        <v>9</v>
      </c>
      <c r="H9" s="6">
        <v>8</v>
      </c>
      <c r="I9" s="6">
        <v>8.25</v>
      </c>
      <c r="J9" s="6">
        <v>7.45</v>
      </c>
      <c r="L9" s="13">
        <v>4</v>
      </c>
      <c r="M9" s="3">
        <f>COUNTIFS($G$6:$G$105,"&lt;=10",$G$6:$G$105,"&gt;=8")</f>
        <v>73</v>
      </c>
      <c r="N9" s="3">
        <f>COUNTIFS($G$6:$G$105,"&lt;8.0",$G$6:$G$105,"&gt;=6")</f>
        <v>5</v>
      </c>
      <c r="O9" s="3" cm="1">
        <f t="array" ref="O9">SUM(COUNTIFS($G$6:$G$105, {"&lt;6","GPW"}))</f>
        <v>2</v>
      </c>
      <c r="P9" s="1">
        <f t="shared" si="0"/>
        <v>80</v>
      </c>
    </row>
    <row r="10" spans="1:16">
      <c r="A10" s="24">
        <v>5</v>
      </c>
      <c r="B10" s="4" t="s">
        <v>168</v>
      </c>
      <c r="C10" s="5" t="s">
        <v>169</v>
      </c>
      <c r="D10" s="6">
        <v>7.91</v>
      </c>
      <c r="E10" s="6">
        <v>7.2</v>
      </c>
      <c r="F10" s="6">
        <v>7.08</v>
      </c>
      <c r="G10" s="6">
        <v>8.69</v>
      </c>
      <c r="H10" s="6">
        <v>9</v>
      </c>
      <c r="I10" s="6">
        <v>8.5</v>
      </c>
      <c r="J10" s="6">
        <v>8.08</v>
      </c>
      <c r="L10" s="13">
        <v>5</v>
      </c>
      <c r="M10" s="3">
        <f>COUNTIFS($H$6:$H$105,"&lt;=10",$H$6:$H$105,"&gt;=8")</f>
        <v>80</v>
      </c>
      <c r="N10" s="3">
        <f>COUNTIFS($H$6:$H$105,"&lt;8",$H$6:$H$105,"&gt;=6")</f>
        <v>0</v>
      </c>
      <c r="O10" s="3" cm="1">
        <f t="array" ref="O10">SUM(COUNTIFS($H$6:$H$105, {"&lt;6","GPW"}))</f>
        <v>0</v>
      </c>
      <c r="P10" s="1">
        <f t="shared" si="0"/>
        <v>80</v>
      </c>
    </row>
    <row r="11" spans="1:16">
      <c r="A11" s="24">
        <v>6</v>
      </c>
      <c r="B11" s="4" t="s">
        <v>170</v>
      </c>
      <c r="C11" s="5" t="s">
        <v>171</v>
      </c>
      <c r="D11" s="6">
        <v>7.36</v>
      </c>
      <c r="E11" s="6">
        <v>7.6</v>
      </c>
      <c r="F11" s="6">
        <v>6.69</v>
      </c>
      <c r="G11" s="6">
        <v>8.77</v>
      </c>
      <c r="H11" s="6">
        <v>8.75</v>
      </c>
      <c r="I11" s="6">
        <v>9.25</v>
      </c>
      <c r="J11" s="6">
        <v>8.08</v>
      </c>
      <c r="L11" s="13">
        <v>6</v>
      </c>
      <c r="M11" s="3">
        <f>COUNTIFS($I$6:$I$105,"&lt;=10",$I$6:$I$105,"&gt;=8")</f>
        <v>76</v>
      </c>
      <c r="N11" s="3">
        <f>COUNTIFS($I$6:$I$105,"&lt;8",$I$6:$I$105,"&gt;=6")</f>
        <v>4</v>
      </c>
      <c r="O11" s="3" cm="1">
        <f t="array" ref="O11">SUM(COUNTIFS($I$6:$I$105, {"&lt;6","GPW"}))</f>
        <v>0</v>
      </c>
      <c r="P11" s="1">
        <f t="shared" si="0"/>
        <v>80</v>
      </c>
    </row>
    <row r="12" spans="1:16">
      <c r="A12" s="24">
        <v>7</v>
      </c>
      <c r="B12" s="4" t="s">
        <v>172</v>
      </c>
      <c r="C12" s="5" t="s">
        <v>173</v>
      </c>
      <c r="D12" s="6">
        <v>6.73</v>
      </c>
      <c r="E12" s="6">
        <v>6</v>
      </c>
      <c r="F12" s="6">
        <v>6.92</v>
      </c>
      <c r="G12" s="6">
        <v>7.85</v>
      </c>
      <c r="H12" s="6">
        <v>8</v>
      </c>
      <c r="I12" s="6">
        <v>8.25</v>
      </c>
      <c r="J12" s="6">
        <v>7.34</v>
      </c>
      <c r="L12" s="14" t="s">
        <v>13</v>
      </c>
      <c r="M12" s="1">
        <f>COUNTIFS($J$6:$J$105,"&lt;=10",$J$6:$J$105,"&gt;=8")</f>
        <v>44</v>
      </c>
      <c r="N12" s="1">
        <f>COUNTIFS($J$6:$J$105,"&lt;8",$J$6:$J$105,"&gt;=6")</f>
        <v>34</v>
      </c>
      <c r="O12" s="1">
        <f>SUM(COUNTIFS($J$6:$J$105,{"&lt;6","GPW"}))</f>
        <v>2</v>
      </c>
      <c r="P12" s="1">
        <f t="shared" si="0"/>
        <v>80</v>
      </c>
    </row>
    <row r="13" spans="1:16">
      <c r="A13" s="24">
        <v>8</v>
      </c>
      <c r="B13" s="4" t="s">
        <v>25</v>
      </c>
      <c r="C13" s="5" t="s">
        <v>174</v>
      </c>
      <c r="D13" s="6">
        <v>7.55</v>
      </c>
      <c r="E13" s="6">
        <v>7.3</v>
      </c>
      <c r="F13" s="6">
        <v>7.46</v>
      </c>
      <c r="G13" s="6">
        <v>8.77</v>
      </c>
      <c r="H13" s="6">
        <v>9.5</v>
      </c>
      <c r="I13" s="6">
        <v>8.75</v>
      </c>
      <c r="J13" s="6">
        <v>8.25</v>
      </c>
    </row>
    <row r="14" spans="1:16">
      <c r="A14" s="24">
        <v>9</v>
      </c>
      <c r="B14" s="4" t="s">
        <v>175</v>
      </c>
      <c r="C14" s="5" t="s">
        <v>176</v>
      </c>
      <c r="D14" s="6">
        <v>7</v>
      </c>
      <c r="E14" s="6">
        <v>8.6</v>
      </c>
      <c r="F14" s="6">
        <v>8.3800000000000008</v>
      </c>
      <c r="G14" s="6">
        <v>9.08</v>
      </c>
      <c r="H14" s="6">
        <v>9.5</v>
      </c>
      <c r="I14" s="6">
        <v>9</v>
      </c>
      <c r="J14" s="6">
        <v>8.6199999999999992</v>
      </c>
    </row>
    <row r="15" spans="1:16">
      <c r="A15" s="24">
        <v>10</v>
      </c>
      <c r="B15" s="4" t="s">
        <v>177</v>
      </c>
      <c r="C15" s="5" t="s">
        <v>178</v>
      </c>
      <c r="D15" s="6">
        <v>0</v>
      </c>
      <c r="E15" s="6">
        <v>5.4</v>
      </c>
      <c r="F15" s="6">
        <v>5.92</v>
      </c>
      <c r="G15" s="6">
        <v>0</v>
      </c>
      <c r="H15" s="6">
        <v>8.25</v>
      </c>
      <c r="I15" s="6">
        <v>8.75</v>
      </c>
      <c r="J15" s="6">
        <v>0</v>
      </c>
    </row>
    <row r="16" spans="1:16">
      <c r="A16" s="24">
        <v>11</v>
      </c>
      <c r="B16" s="4" t="s">
        <v>179</v>
      </c>
      <c r="C16" s="5" t="s">
        <v>180</v>
      </c>
      <c r="D16" s="6">
        <v>6.73</v>
      </c>
      <c r="E16" s="6">
        <v>7.5</v>
      </c>
      <c r="F16" s="6">
        <v>7.62</v>
      </c>
      <c r="G16" s="6">
        <v>9</v>
      </c>
      <c r="H16" s="6">
        <v>9.25</v>
      </c>
      <c r="I16" s="6">
        <v>9.75</v>
      </c>
      <c r="J16" s="6">
        <v>8.35</v>
      </c>
    </row>
    <row r="17" spans="1:19" ht="72">
      <c r="A17" s="24">
        <v>12</v>
      </c>
      <c r="B17" s="4" t="s">
        <v>181</v>
      </c>
      <c r="C17" s="5" t="s">
        <v>182</v>
      </c>
      <c r="D17" s="6">
        <v>5.91</v>
      </c>
      <c r="E17" s="6">
        <v>6.2</v>
      </c>
      <c r="F17">
        <v>5.77</v>
      </c>
      <c r="G17" s="6">
        <v>7.77</v>
      </c>
      <c r="H17" s="6">
        <v>8.5</v>
      </c>
      <c r="I17" s="6">
        <v>7.75</v>
      </c>
      <c r="J17" s="6">
        <v>7.01</v>
      </c>
      <c r="L17" s="15" t="s">
        <v>558</v>
      </c>
      <c r="M17" s="49" t="s">
        <v>43</v>
      </c>
      <c r="N17" s="49"/>
      <c r="O17" s="49"/>
      <c r="P17" s="49"/>
      <c r="Q17" s="49"/>
      <c r="R17" s="49"/>
      <c r="S17" s="2" t="s">
        <v>44</v>
      </c>
    </row>
    <row r="18" spans="1:19">
      <c r="A18" s="24">
        <v>13</v>
      </c>
      <c r="B18" s="4" t="s">
        <v>183</v>
      </c>
      <c r="C18" s="5" t="s">
        <v>184</v>
      </c>
      <c r="D18" s="6">
        <v>7.09</v>
      </c>
      <c r="E18" s="6">
        <v>7.3</v>
      </c>
      <c r="F18" s="6">
        <v>7.08</v>
      </c>
      <c r="G18" s="6">
        <v>9</v>
      </c>
      <c r="H18" s="6">
        <v>9</v>
      </c>
      <c r="I18" s="6">
        <v>9</v>
      </c>
      <c r="J18" s="6">
        <v>8.11</v>
      </c>
      <c r="L18" s="1" t="s">
        <v>47</v>
      </c>
      <c r="M18" s="1" t="s">
        <v>48</v>
      </c>
      <c r="N18" s="1" t="s">
        <v>49</v>
      </c>
      <c r="O18" s="1" t="s">
        <v>50</v>
      </c>
      <c r="P18" s="1" t="s">
        <v>51</v>
      </c>
      <c r="Q18" s="1" t="s">
        <v>52</v>
      </c>
      <c r="R18" s="1" t="s">
        <v>53</v>
      </c>
      <c r="S18" s="14" t="s">
        <v>13</v>
      </c>
    </row>
    <row r="19" spans="1:19">
      <c r="A19" s="24">
        <v>14</v>
      </c>
      <c r="B19" s="4" t="s">
        <v>185</v>
      </c>
      <c r="C19" s="5" t="s">
        <v>186</v>
      </c>
      <c r="D19" s="6">
        <v>7.55</v>
      </c>
      <c r="E19" s="6">
        <v>7.6</v>
      </c>
      <c r="F19" s="6">
        <v>7.85</v>
      </c>
      <c r="G19" s="6">
        <v>9</v>
      </c>
      <c r="H19" s="6">
        <v>9.25</v>
      </c>
      <c r="I19" s="6">
        <v>9</v>
      </c>
      <c r="J19" s="6">
        <v>8.41</v>
      </c>
      <c r="L19" s="1" t="s">
        <v>56</v>
      </c>
      <c r="M19" s="1" t="s">
        <v>560</v>
      </c>
      <c r="N19" s="1" t="s">
        <v>561</v>
      </c>
      <c r="O19" s="1" t="s">
        <v>562</v>
      </c>
      <c r="P19" s="1" t="s">
        <v>563</v>
      </c>
      <c r="Q19" s="1" t="s">
        <v>564</v>
      </c>
      <c r="R19" s="1" t="s">
        <v>565</v>
      </c>
      <c r="S19" s="1" t="s">
        <v>566</v>
      </c>
    </row>
    <row r="20" spans="1:19">
      <c r="A20" s="24">
        <v>15</v>
      </c>
      <c r="B20" s="4" t="s">
        <v>187</v>
      </c>
      <c r="C20" s="5" t="s">
        <v>188</v>
      </c>
      <c r="D20" s="6">
        <v>7.09</v>
      </c>
      <c r="E20" s="6">
        <v>7.6</v>
      </c>
      <c r="F20" s="6">
        <v>7.85</v>
      </c>
      <c r="G20" s="6">
        <v>8.77</v>
      </c>
      <c r="H20" s="6">
        <v>8.75</v>
      </c>
      <c r="I20" s="6">
        <v>8.75</v>
      </c>
      <c r="J20" s="6">
        <v>8.17</v>
      </c>
      <c r="L20" s="16" t="s">
        <v>59</v>
      </c>
      <c r="M20" s="1">
        <f>P6</f>
        <v>80</v>
      </c>
      <c r="N20" s="1">
        <f>P7</f>
        <v>80</v>
      </c>
      <c r="O20" s="1">
        <f>P8</f>
        <v>80</v>
      </c>
      <c r="P20" s="1">
        <f>P9</f>
        <v>80</v>
      </c>
      <c r="Q20" s="1">
        <f>P10</f>
        <v>80</v>
      </c>
      <c r="R20" s="1">
        <f>P11</f>
        <v>80</v>
      </c>
      <c r="S20" s="19">
        <f>P12</f>
        <v>80</v>
      </c>
    </row>
    <row r="21" spans="1:19">
      <c r="A21" s="24">
        <v>16</v>
      </c>
      <c r="B21" s="4" t="s">
        <v>189</v>
      </c>
      <c r="C21" s="5" t="s">
        <v>190</v>
      </c>
      <c r="D21" s="6">
        <v>6.45</v>
      </c>
      <c r="E21" s="6">
        <v>7.2</v>
      </c>
      <c r="F21" s="6">
        <v>7.77</v>
      </c>
      <c r="G21" s="6">
        <v>8.5399999999999991</v>
      </c>
      <c r="H21" s="6">
        <v>9.25</v>
      </c>
      <c r="I21" s="6">
        <v>9.5</v>
      </c>
      <c r="J21" s="6">
        <v>8.17</v>
      </c>
      <c r="L21" s="16" t="s">
        <v>62</v>
      </c>
      <c r="M21" s="1">
        <f>M6+N6</f>
        <v>73</v>
      </c>
      <c r="N21" s="1">
        <f>M7+N7</f>
        <v>64</v>
      </c>
      <c r="O21" s="1">
        <f>M8+N8</f>
        <v>75</v>
      </c>
      <c r="P21" s="1">
        <f>M9+N9</f>
        <v>78</v>
      </c>
      <c r="Q21" s="1">
        <f>M10+N10</f>
        <v>80</v>
      </c>
      <c r="R21" s="1">
        <f>M11+N11</f>
        <v>80</v>
      </c>
      <c r="S21" s="1">
        <f>M12+N12</f>
        <v>78</v>
      </c>
    </row>
    <row r="22" spans="1:19">
      <c r="A22" s="24">
        <v>17</v>
      </c>
      <c r="B22" s="4" t="s">
        <v>191</v>
      </c>
      <c r="C22" s="5" t="s">
        <v>192</v>
      </c>
      <c r="D22" s="6">
        <v>7.55</v>
      </c>
      <c r="E22" s="6">
        <v>7.8</v>
      </c>
      <c r="F22" s="6">
        <v>8.5399999999999991</v>
      </c>
      <c r="G22" s="6">
        <v>9.5399999999999991</v>
      </c>
      <c r="H22" s="6">
        <v>9.5</v>
      </c>
      <c r="I22" s="6">
        <v>9.25</v>
      </c>
      <c r="J22" s="6">
        <v>8.75</v>
      </c>
      <c r="L22" s="17" t="s">
        <v>65</v>
      </c>
      <c r="M22" s="14">
        <f>M21/M20*100</f>
        <v>91.25</v>
      </c>
      <c r="N22" s="14">
        <f>N21/N20*100</f>
        <v>80</v>
      </c>
      <c r="O22" s="14">
        <f t="shared" ref="O22:S22" si="1">O21/O20*100</f>
        <v>93.75</v>
      </c>
      <c r="P22" s="14">
        <f t="shared" si="1"/>
        <v>97.5</v>
      </c>
      <c r="Q22" s="14">
        <f t="shared" si="1"/>
        <v>100</v>
      </c>
      <c r="R22" s="14">
        <f t="shared" si="1"/>
        <v>100</v>
      </c>
      <c r="S22" s="14">
        <f t="shared" si="1"/>
        <v>97.5</v>
      </c>
    </row>
    <row r="23" spans="1:19">
      <c r="A23" s="24">
        <v>18</v>
      </c>
      <c r="B23" s="4" t="s">
        <v>193</v>
      </c>
      <c r="C23" s="5" t="s">
        <v>194</v>
      </c>
      <c r="D23" s="6">
        <v>7.55</v>
      </c>
      <c r="E23" s="6">
        <v>6.4</v>
      </c>
      <c r="F23" s="6">
        <v>7.62</v>
      </c>
      <c r="G23" s="6">
        <v>9</v>
      </c>
      <c r="H23" s="6">
        <v>9.25</v>
      </c>
      <c r="I23" s="6">
        <v>8.5</v>
      </c>
      <c r="J23" s="6">
        <v>8.11</v>
      </c>
      <c r="L23" s="18" t="s">
        <v>68</v>
      </c>
      <c r="M23" s="18" t="str">
        <f>IF(M22&gt;=75,"3",IF(M22&gt;=60,"2",IF(M22&gt;=50,"1","0")))</f>
        <v>3</v>
      </c>
      <c r="N23" s="18" t="str">
        <f t="shared" ref="N23:S23" si="2">IF(N22&gt;=75,"3",IF(N22&gt;=60,"2",IF(N22&gt;=50,"1","0")))</f>
        <v>3</v>
      </c>
      <c r="O23" s="18" t="str">
        <f t="shared" si="2"/>
        <v>3</v>
      </c>
      <c r="P23" s="18" t="str">
        <f t="shared" si="2"/>
        <v>3</v>
      </c>
      <c r="Q23" s="18" t="str">
        <f t="shared" si="2"/>
        <v>3</v>
      </c>
      <c r="R23" s="18" t="str">
        <f t="shared" si="2"/>
        <v>3</v>
      </c>
      <c r="S23" s="18" t="str">
        <f t="shared" si="2"/>
        <v>3</v>
      </c>
    </row>
    <row r="24" spans="1:19">
      <c r="A24" s="24">
        <v>19</v>
      </c>
      <c r="B24" s="4" t="s">
        <v>195</v>
      </c>
      <c r="C24" s="5" t="s">
        <v>196</v>
      </c>
      <c r="D24" s="6">
        <v>7</v>
      </c>
      <c r="E24" s="6">
        <v>6.8</v>
      </c>
      <c r="F24" s="6">
        <v>7.69</v>
      </c>
      <c r="G24" s="6">
        <v>8.77</v>
      </c>
      <c r="H24" s="6">
        <v>9.5</v>
      </c>
      <c r="I24" s="6">
        <v>8.5</v>
      </c>
      <c r="J24" s="6">
        <v>8.1</v>
      </c>
    </row>
    <row r="25" spans="1:19" ht="61.95" customHeight="1">
      <c r="A25" s="24">
        <v>20</v>
      </c>
      <c r="B25" s="4" t="s">
        <v>197</v>
      </c>
      <c r="C25" s="5" t="s">
        <v>198</v>
      </c>
      <c r="D25" s="6">
        <v>9</v>
      </c>
      <c r="E25" s="6">
        <v>9.3000000000000007</v>
      </c>
      <c r="F25" s="6">
        <v>9.08</v>
      </c>
      <c r="G25" s="6">
        <v>10</v>
      </c>
      <c r="H25" s="6">
        <v>9.75</v>
      </c>
      <c r="I25" s="6">
        <v>10</v>
      </c>
      <c r="J25" s="6">
        <v>9.5399999999999991</v>
      </c>
      <c r="L25" s="50" t="s">
        <v>570</v>
      </c>
      <c r="M25" s="50"/>
      <c r="N25" s="50"/>
      <c r="O25" s="50"/>
      <c r="P25" s="50"/>
      <c r="Q25" s="50"/>
      <c r="R25" s="50"/>
      <c r="S25" s="50"/>
    </row>
    <row r="26" spans="1:19">
      <c r="A26" s="24">
        <v>21</v>
      </c>
      <c r="B26" s="4" t="s">
        <v>199</v>
      </c>
      <c r="C26" s="5" t="s">
        <v>200</v>
      </c>
      <c r="D26" s="6">
        <v>6.45</v>
      </c>
      <c r="E26" s="6">
        <v>6.4</v>
      </c>
      <c r="F26" s="6">
        <v>7.77</v>
      </c>
      <c r="G26" s="6">
        <v>8.5399999999999991</v>
      </c>
      <c r="H26" s="6">
        <v>8</v>
      </c>
      <c r="I26" s="6">
        <v>8.5</v>
      </c>
      <c r="J26" s="6">
        <v>7.68</v>
      </c>
    </row>
    <row r="27" spans="1:19">
      <c r="A27" s="24">
        <v>22</v>
      </c>
      <c r="B27" s="4" t="s">
        <v>201</v>
      </c>
      <c r="C27" s="5" t="s">
        <v>202</v>
      </c>
      <c r="D27" s="6">
        <v>7.55</v>
      </c>
      <c r="E27" s="6">
        <v>7.6</v>
      </c>
      <c r="F27" s="6">
        <v>7.46</v>
      </c>
      <c r="G27" s="6">
        <v>9</v>
      </c>
      <c r="H27" s="6">
        <v>9.25</v>
      </c>
      <c r="I27" s="6">
        <v>9.25</v>
      </c>
      <c r="J27" s="6">
        <v>8.3800000000000008</v>
      </c>
    </row>
    <row r="28" spans="1:19">
      <c r="A28" s="24">
        <v>23</v>
      </c>
      <c r="B28" s="4" t="s">
        <v>203</v>
      </c>
      <c r="C28" s="7" t="s">
        <v>204</v>
      </c>
      <c r="D28" s="6">
        <v>5.73</v>
      </c>
      <c r="E28" s="6">
        <v>5.8</v>
      </c>
      <c r="F28" s="6">
        <v>6.23</v>
      </c>
      <c r="G28" s="6">
        <v>7.77</v>
      </c>
      <c r="H28" s="6">
        <v>9</v>
      </c>
      <c r="I28" s="6">
        <v>8.75</v>
      </c>
      <c r="J28" s="6">
        <v>7.27</v>
      </c>
    </row>
    <row r="29" spans="1:19">
      <c r="A29" s="24">
        <v>24</v>
      </c>
      <c r="B29" s="4" t="s">
        <v>205</v>
      </c>
      <c r="C29" s="5" t="s">
        <v>206</v>
      </c>
      <c r="D29" s="6">
        <v>7.27</v>
      </c>
      <c r="E29" s="6">
        <v>6.8</v>
      </c>
      <c r="F29" s="6">
        <v>7.15</v>
      </c>
      <c r="G29" s="6">
        <v>8.77</v>
      </c>
      <c r="H29" s="6">
        <v>9</v>
      </c>
      <c r="I29" s="6">
        <v>9</v>
      </c>
      <c r="J29" s="6">
        <v>8.0399999999999991</v>
      </c>
    </row>
    <row r="30" spans="1:19">
      <c r="A30" s="24">
        <v>25</v>
      </c>
      <c r="B30" s="4" t="s">
        <v>207</v>
      </c>
      <c r="C30" s="5" t="s">
        <v>208</v>
      </c>
      <c r="D30" s="6">
        <v>6</v>
      </c>
      <c r="E30" s="6">
        <v>5.6</v>
      </c>
      <c r="F30" s="6">
        <v>6.77</v>
      </c>
      <c r="G30" s="6">
        <v>8</v>
      </c>
      <c r="H30" s="6">
        <v>8.75</v>
      </c>
      <c r="I30" s="6">
        <v>9</v>
      </c>
      <c r="J30" s="6">
        <v>7.42</v>
      </c>
    </row>
    <row r="31" spans="1:19">
      <c r="A31" s="24">
        <v>26</v>
      </c>
      <c r="B31" s="4" t="s">
        <v>209</v>
      </c>
      <c r="C31" s="5" t="s">
        <v>210</v>
      </c>
      <c r="D31" s="6">
        <v>6</v>
      </c>
      <c r="E31" s="6">
        <v>5.9</v>
      </c>
      <c r="F31" s="6">
        <v>6.15</v>
      </c>
      <c r="G31" s="6">
        <v>8.08</v>
      </c>
      <c r="H31" s="6">
        <v>9</v>
      </c>
      <c r="I31" s="6">
        <v>7</v>
      </c>
      <c r="J31" s="6">
        <v>7.07</v>
      </c>
    </row>
    <row r="32" spans="1:19">
      <c r="A32" s="24">
        <v>27</v>
      </c>
      <c r="B32" s="4" t="s">
        <v>211</v>
      </c>
      <c r="C32" s="5" t="s">
        <v>212</v>
      </c>
      <c r="D32" s="6">
        <v>6.18</v>
      </c>
      <c r="E32" s="6">
        <v>7.3</v>
      </c>
      <c r="F32" s="6">
        <v>7.38</v>
      </c>
      <c r="G32" s="6">
        <v>8.5399999999999991</v>
      </c>
      <c r="H32" s="6">
        <v>9.25</v>
      </c>
      <c r="I32" s="6">
        <v>9</v>
      </c>
      <c r="J32" s="6">
        <v>7.99</v>
      </c>
    </row>
    <row r="33" spans="1:10">
      <c r="A33" s="24">
        <v>28</v>
      </c>
      <c r="B33" s="4" t="s">
        <v>213</v>
      </c>
      <c r="C33" s="5" t="s">
        <v>214</v>
      </c>
      <c r="D33" s="6">
        <v>6</v>
      </c>
      <c r="E33" s="6">
        <v>7.2</v>
      </c>
      <c r="F33" s="6">
        <v>8.08</v>
      </c>
      <c r="G33" s="6">
        <v>8.77</v>
      </c>
      <c r="H33" s="6">
        <v>9.25</v>
      </c>
      <c r="I33" s="6">
        <v>8.5</v>
      </c>
      <c r="J33" s="6">
        <v>8.0299999999999994</v>
      </c>
    </row>
    <row r="34" spans="1:10">
      <c r="A34" s="24">
        <v>29</v>
      </c>
      <c r="B34" s="4" t="s">
        <v>215</v>
      </c>
      <c r="C34" s="5" t="s">
        <v>216</v>
      </c>
      <c r="D34" s="6">
        <v>7.55</v>
      </c>
      <c r="E34" s="6">
        <v>7.4</v>
      </c>
      <c r="F34" s="6">
        <v>8.08</v>
      </c>
      <c r="G34" s="6">
        <v>9</v>
      </c>
      <c r="H34" s="6">
        <v>9</v>
      </c>
      <c r="I34" s="6">
        <v>9</v>
      </c>
      <c r="J34" s="6">
        <v>8.3800000000000008</v>
      </c>
    </row>
    <row r="35" spans="1:10">
      <c r="A35" s="24">
        <v>30</v>
      </c>
      <c r="B35" s="4" t="s">
        <v>217</v>
      </c>
      <c r="C35" s="5" t="s">
        <v>218</v>
      </c>
      <c r="D35" s="6">
        <v>7</v>
      </c>
      <c r="E35" s="6">
        <v>8.1</v>
      </c>
      <c r="F35" s="6">
        <v>7.54</v>
      </c>
      <c r="G35" s="6">
        <v>8.77</v>
      </c>
      <c r="H35" s="6">
        <v>9</v>
      </c>
      <c r="I35" s="6">
        <v>9</v>
      </c>
      <c r="J35" s="6">
        <v>8.25</v>
      </c>
    </row>
    <row r="36" spans="1:10">
      <c r="A36" s="24">
        <v>31</v>
      </c>
      <c r="B36" s="4" t="s">
        <v>219</v>
      </c>
      <c r="C36" s="5" t="s">
        <v>220</v>
      </c>
      <c r="D36" s="6">
        <v>7.55</v>
      </c>
      <c r="E36" s="6">
        <v>8</v>
      </c>
      <c r="F36" s="6">
        <v>7.46</v>
      </c>
      <c r="G36" s="6">
        <v>8.5399999999999991</v>
      </c>
      <c r="H36" s="6">
        <v>9.25</v>
      </c>
      <c r="I36" s="6">
        <v>9.25</v>
      </c>
      <c r="J36" s="6">
        <v>8.35</v>
      </c>
    </row>
    <row r="37" spans="1:10">
      <c r="A37" s="24">
        <v>32</v>
      </c>
      <c r="B37" s="4" t="s">
        <v>221</v>
      </c>
      <c r="C37" s="7" t="s">
        <v>222</v>
      </c>
      <c r="D37" s="6">
        <v>5.82</v>
      </c>
      <c r="E37" s="6">
        <v>5.9</v>
      </c>
      <c r="F37" s="6">
        <v>6.54</v>
      </c>
      <c r="G37" s="6">
        <v>8.08</v>
      </c>
      <c r="H37" s="6">
        <v>9</v>
      </c>
      <c r="I37" s="6">
        <v>9.25</v>
      </c>
      <c r="J37" s="6">
        <v>7.49</v>
      </c>
    </row>
    <row r="38" spans="1:10">
      <c r="A38" s="24">
        <v>33</v>
      </c>
      <c r="B38" s="4" t="s">
        <v>223</v>
      </c>
      <c r="C38" s="7" t="s">
        <v>224</v>
      </c>
      <c r="D38" s="6">
        <v>7.27</v>
      </c>
      <c r="E38" s="6">
        <v>7.6</v>
      </c>
      <c r="F38" s="6">
        <v>8.08</v>
      </c>
      <c r="G38" s="6">
        <v>8.5399999999999991</v>
      </c>
      <c r="H38" s="6">
        <v>9</v>
      </c>
      <c r="I38" s="6">
        <v>9.5</v>
      </c>
      <c r="J38" s="6">
        <v>8.3699999999999992</v>
      </c>
    </row>
    <row r="39" spans="1:10">
      <c r="A39" s="24">
        <v>34</v>
      </c>
      <c r="B39" s="4" t="s">
        <v>225</v>
      </c>
      <c r="C39" s="5" t="s">
        <v>226</v>
      </c>
      <c r="D39" s="6">
        <v>6.18</v>
      </c>
      <c r="E39" s="6">
        <v>5.9</v>
      </c>
      <c r="F39" s="6">
        <v>6.38</v>
      </c>
      <c r="G39" s="6">
        <v>8.08</v>
      </c>
      <c r="H39" s="6">
        <v>8.75</v>
      </c>
      <c r="I39" s="6">
        <v>8.5</v>
      </c>
      <c r="J39" s="6">
        <v>7.35</v>
      </c>
    </row>
    <row r="40" spans="1:10">
      <c r="A40" s="24">
        <v>35</v>
      </c>
      <c r="B40" s="4" t="s">
        <v>227</v>
      </c>
      <c r="C40" s="7" t="s">
        <v>228</v>
      </c>
      <c r="D40" s="6">
        <v>6.55</v>
      </c>
      <c r="E40" s="6">
        <v>6.7</v>
      </c>
      <c r="F40" s="6">
        <v>6.92</v>
      </c>
      <c r="G40" s="6">
        <v>8.77</v>
      </c>
      <c r="H40" s="6">
        <v>9</v>
      </c>
      <c r="I40" s="6">
        <v>9.5</v>
      </c>
      <c r="J40" s="6">
        <v>7.96</v>
      </c>
    </row>
    <row r="41" spans="1:10">
      <c r="A41" s="24">
        <v>36</v>
      </c>
      <c r="B41" s="4" t="s">
        <v>229</v>
      </c>
      <c r="C41" s="5" t="s">
        <v>230</v>
      </c>
      <c r="D41" s="6">
        <v>8.09</v>
      </c>
      <c r="E41" s="6">
        <v>7.2</v>
      </c>
      <c r="F41" s="6">
        <v>6.92</v>
      </c>
      <c r="G41" s="6">
        <v>9.23</v>
      </c>
      <c r="H41" s="6">
        <v>9</v>
      </c>
      <c r="I41" s="6">
        <v>7.75</v>
      </c>
      <c r="J41" s="6">
        <v>8.06</v>
      </c>
    </row>
    <row r="42" spans="1:10">
      <c r="A42" s="24">
        <v>37</v>
      </c>
      <c r="B42" s="4" t="s">
        <v>231</v>
      </c>
      <c r="C42" s="5" t="s">
        <v>232</v>
      </c>
      <c r="D42" s="6">
        <v>5.91</v>
      </c>
      <c r="E42" s="6">
        <v>6.6</v>
      </c>
      <c r="F42" s="6">
        <v>6.54</v>
      </c>
      <c r="G42" s="6">
        <v>8.31</v>
      </c>
      <c r="H42" s="6">
        <v>9</v>
      </c>
      <c r="I42" s="6">
        <v>9.25</v>
      </c>
      <c r="J42" s="6">
        <v>7.65</v>
      </c>
    </row>
    <row r="43" spans="1:10">
      <c r="A43" s="24">
        <v>38</v>
      </c>
      <c r="B43" s="4" t="s">
        <v>233</v>
      </c>
      <c r="C43" s="5" t="s">
        <v>234</v>
      </c>
      <c r="D43" s="6">
        <v>7.64</v>
      </c>
      <c r="E43" s="6">
        <v>8</v>
      </c>
      <c r="F43" s="6">
        <v>7.85</v>
      </c>
      <c r="G43" s="6">
        <v>9</v>
      </c>
      <c r="H43" s="6">
        <v>9.25</v>
      </c>
      <c r="I43" s="6">
        <v>9.75</v>
      </c>
      <c r="J43" s="6">
        <v>8.61</v>
      </c>
    </row>
    <row r="44" spans="1:10">
      <c r="A44" s="24">
        <v>39</v>
      </c>
      <c r="B44" s="4" t="s">
        <v>235</v>
      </c>
      <c r="C44" s="5" t="s">
        <v>236</v>
      </c>
      <c r="D44" s="6">
        <v>6.82</v>
      </c>
      <c r="E44" s="6">
        <v>8</v>
      </c>
      <c r="F44" s="6">
        <v>8.08</v>
      </c>
      <c r="G44" s="6">
        <v>8.77</v>
      </c>
      <c r="H44" s="6">
        <v>9</v>
      </c>
      <c r="I44" s="6">
        <v>9.25</v>
      </c>
      <c r="J44" s="6">
        <v>8.35</v>
      </c>
    </row>
    <row r="45" spans="1:10">
      <c r="A45" s="24">
        <v>40</v>
      </c>
      <c r="B45" s="4" t="s">
        <v>237</v>
      </c>
      <c r="C45" s="5" t="s">
        <v>238</v>
      </c>
      <c r="D45" s="6">
        <v>7</v>
      </c>
      <c r="E45" s="6">
        <v>6.8</v>
      </c>
      <c r="F45" s="6">
        <v>7.46</v>
      </c>
      <c r="G45" s="6">
        <v>8.5399999999999991</v>
      </c>
      <c r="H45" s="6">
        <v>9</v>
      </c>
      <c r="I45" s="6">
        <v>9</v>
      </c>
      <c r="J45" s="6">
        <v>8.01</v>
      </c>
    </row>
    <row r="46" spans="1:10">
      <c r="A46" s="24">
        <v>41</v>
      </c>
      <c r="B46" s="4" t="s">
        <v>239</v>
      </c>
      <c r="C46" s="5" t="s">
        <v>240</v>
      </c>
      <c r="D46" s="6">
        <v>6.36</v>
      </c>
      <c r="E46" s="6">
        <v>6.4</v>
      </c>
      <c r="F46" s="6">
        <v>6.77</v>
      </c>
      <c r="G46" s="6">
        <v>8.5399999999999991</v>
      </c>
      <c r="H46" s="6">
        <v>9</v>
      </c>
      <c r="I46" s="6">
        <v>8</v>
      </c>
      <c r="J46" s="6">
        <v>7.56</v>
      </c>
    </row>
    <row r="47" spans="1:10">
      <c r="A47" s="24">
        <v>42</v>
      </c>
      <c r="B47" s="4" t="s">
        <v>241</v>
      </c>
      <c r="C47" s="5" t="s">
        <v>242</v>
      </c>
      <c r="D47" s="6">
        <v>6.45</v>
      </c>
      <c r="E47" s="6">
        <v>6.9</v>
      </c>
      <c r="F47" s="6">
        <v>7</v>
      </c>
      <c r="G47" s="6">
        <v>8.23</v>
      </c>
      <c r="H47" s="6">
        <v>9</v>
      </c>
      <c r="I47" s="6">
        <v>9</v>
      </c>
      <c r="J47" s="6">
        <v>7.8</v>
      </c>
    </row>
    <row r="48" spans="1:10">
      <c r="A48" s="24">
        <v>43</v>
      </c>
      <c r="B48" s="4" t="s">
        <v>243</v>
      </c>
      <c r="C48" s="5" t="s">
        <v>244</v>
      </c>
      <c r="D48" s="6">
        <v>6.45</v>
      </c>
      <c r="E48" s="6">
        <v>6.5</v>
      </c>
      <c r="F48" s="6">
        <v>6</v>
      </c>
      <c r="G48" s="6">
        <v>8.5399999999999991</v>
      </c>
      <c r="H48" s="6">
        <v>8.75</v>
      </c>
      <c r="I48" s="6">
        <v>8.75</v>
      </c>
      <c r="J48" s="6">
        <v>7.54</v>
      </c>
    </row>
    <row r="49" spans="1:10">
      <c r="A49" s="24">
        <v>44</v>
      </c>
      <c r="B49" s="4" t="s">
        <v>245</v>
      </c>
      <c r="C49" s="5" t="s">
        <v>246</v>
      </c>
      <c r="D49" s="6">
        <v>7.55</v>
      </c>
      <c r="E49" s="6">
        <v>6.5</v>
      </c>
      <c r="F49" s="6">
        <v>8.5399999999999991</v>
      </c>
      <c r="G49" s="6">
        <v>9.77</v>
      </c>
      <c r="H49" s="6">
        <v>9.25</v>
      </c>
      <c r="I49" s="6">
        <v>9</v>
      </c>
      <c r="J49" s="6">
        <v>8.52</v>
      </c>
    </row>
    <row r="50" spans="1:10">
      <c r="A50" s="24">
        <v>45</v>
      </c>
      <c r="B50" s="4" t="s">
        <v>105</v>
      </c>
      <c r="C50" s="5" t="s">
        <v>247</v>
      </c>
      <c r="D50" s="6">
        <v>7</v>
      </c>
      <c r="E50" s="6">
        <v>7.9</v>
      </c>
      <c r="F50" s="6">
        <v>7.23</v>
      </c>
      <c r="G50" s="6">
        <v>8.31</v>
      </c>
      <c r="H50" s="6">
        <v>9</v>
      </c>
      <c r="I50" s="6">
        <v>9.5</v>
      </c>
      <c r="J50" s="6">
        <v>8.17</v>
      </c>
    </row>
    <row r="51" spans="1:10">
      <c r="A51" s="24">
        <v>46</v>
      </c>
      <c r="B51" s="4" t="s">
        <v>248</v>
      </c>
      <c r="C51" s="5" t="s">
        <v>249</v>
      </c>
      <c r="D51" s="6">
        <v>6</v>
      </c>
      <c r="E51" s="6">
        <v>5.9</v>
      </c>
      <c r="F51" s="6">
        <v>6.54</v>
      </c>
      <c r="G51" s="6">
        <v>8.31</v>
      </c>
      <c r="H51" s="6">
        <v>9</v>
      </c>
      <c r="I51" s="6">
        <v>8.75</v>
      </c>
      <c r="J51" s="6">
        <v>7.48</v>
      </c>
    </row>
    <row r="52" spans="1:10">
      <c r="A52" s="24">
        <v>47</v>
      </c>
      <c r="B52" s="4" t="s">
        <v>250</v>
      </c>
      <c r="C52" s="5" t="s">
        <v>251</v>
      </c>
      <c r="D52" s="6">
        <v>7.5</v>
      </c>
      <c r="E52" s="6">
        <v>9</v>
      </c>
      <c r="F52" s="6">
        <v>8.31</v>
      </c>
      <c r="G52" s="6">
        <v>9.31</v>
      </c>
      <c r="H52" s="6">
        <v>9.5</v>
      </c>
      <c r="I52" s="6">
        <v>9.75</v>
      </c>
      <c r="J52" s="6">
        <v>8.92</v>
      </c>
    </row>
    <row r="53" spans="1:10">
      <c r="A53" s="24">
        <v>48</v>
      </c>
      <c r="B53" s="4" t="s">
        <v>252</v>
      </c>
      <c r="C53" s="7" t="s">
        <v>253</v>
      </c>
      <c r="D53" s="6">
        <v>7.82</v>
      </c>
      <c r="E53" s="6">
        <v>7.8</v>
      </c>
      <c r="F53" s="6">
        <v>7.77</v>
      </c>
      <c r="G53" s="6">
        <v>8.77</v>
      </c>
      <c r="H53" s="6">
        <v>9.25</v>
      </c>
      <c r="I53" s="6">
        <v>8.75</v>
      </c>
      <c r="J53" s="6">
        <v>8.3800000000000008</v>
      </c>
    </row>
    <row r="54" spans="1:10">
      <c r="A54" s="24">
        <v>49</v>
      </c>
      <c r="B54" s="4" t="s">
        <v>115</v>
      </c>
      <c r="C54" s="5" t="s">
        <v>254</v>
      </c>
      <c r="D54" s="3">
        <v>7.27</v>
      </c>
      <c r="E54" s="38">
        <v>8</v>
      </c>
      <c r="F54" s="6">
        <v>7.54</v>
      </c>
      <c r="G54" s="6">
        <v>8.77</v>
      </c>
      <c r="H54" s="6">
        <v>8.5</v>
      </c>
      <c r="I54" s="6">
        <v>8.75</v>
      </c>
      <c r="J54" s="6">
        <v>8.15</v>
      </c>
    </row>
    <row r="55" spans="1:10">
      <c r="A55" s="24">
        <v>50</v>
      </c>
      <c r="B55" s="4" t="s">
        <v>255</v>
      </c>
      <c r="C55" s="5" t="s">
        <v>256</v>
      </c>
      <c r="D55" s="3">
        <v>6.73</v>
      </c>
      <c r="E55" s="38">
        <v>7.7</v>
      </c>
      <c r="F55" s="6">
        <v>8.08</v>
      </c>
      <c r="G55" s="6">
        <v>9.5399999999999991</v>
      </c>
      <c r="H55" s="6">
        <v>9</v>
      </c>
      <c r="I55" s="6">
        <v>9</v>
      </c>
      <c r="J55" s="6">
        <v>8.39</v>
      </c>
    </row>
    <row r="56" spans="1:10">
      <c r="A56" s="24">
        <v>51</v>
      </c>
      <c r="B56" s="4" t="s">
        <v>257</v>
      </c>
      <c r="C56" s="5" t="s">
        <v>258</v>
      </c>
      <c r="D56" s="3">
        <v>6.73</v>
      </c>
      <c r="E56" s="38">
        <v>8.1999999999999993</v>
      </c>
      <c r="F56" s="6">
        <v>8.31</v>
      </c>
      <c r="G56" s="6">
        <v>9.31</v>
      </c>
      <c r="H56" s="6">
        <v>9</v>
      </c>
      <c r="I56" s="6">
        <v>9.25</v>
      </c>
      <c r="J56" s="6">
        <v>8.51</v>
      </c>
    </row>
    <row r="57" spans="1:10">
      <c r="A57" s="24">
        <v>52</v>
      </c>
      <c r="B57" s="4" t="s">
        <v>259</v>
      </c>
      <c r="C57" s="5" t="s">
        <v>260</v>
      </c>
      <c r="D57" s="3">
        <v>5.36</v>
      </c>
      <c r="E57" s="48" t="s">
        <v>447</v>
      </c>
      <c r="F57" s="6">
        <v>5.92</v>
      </c>
      <c r="G57" s="6">
        <v>0</v>
      </c>
      <c r="H57" s="6">
        <v>8.5</v>
      </c>
      <c r="I57" s="6">
        <v>9</v>
      </c>
      <c r="J57" s="48" t="s">
        <v>447</v>
      </c>
    </row>
    <row r="58" spans="1:10">
      <c r="A58" s="24">
        <v>53</v>
      </c>
      <c r="B58" s="4" t="s">
        <v>261</v>
      </c>
      <c r="C58" s="5" t="s">
        <v>262</v>
      </c>
      <c r="D58" s="38">
        <v>7</v>
      </c>
      <c r="E58" s="38">
        <v>7</v>
      </c>
      <c r="F58" s="6">
        <v>7.85</v>
      </c>
      <c r="G58" s="6">
        <v>8.5399999999999991</v>
      </c>
      <c r="H58" s="6">
        <v>8.75</v>
      </c>
      <c r="I58" s="6">
        <v>9.25</v>
      </c>
      <c r="J58" s="6">
        <v>8.11</v>
      </c>
    </row>
    <row r="59" spans="1:10">
      <c r="A59" s="24">
        <v>54</v>
      </c>
      <c r="B59" s="9" t="s">
        <v>263</v>
      </c>
      <c r="C59" s="25" t="s">
        <v>264</v>
      </c>
      <c r="D59" s="3">
        <v>6.64</v>
      </c>
      <c r="E59" s="3">
        <v>7.1</v>
      </c>
      <c r="F59" s="3">
        <v>8.3800000000000008</v>
      </c>
      <c r="G59" s="38">
        <v>9</v>
      </c>
      <c r="H59" s="38">
        <v>9</v>
      </c>
      <c r="I59" s="38">
        <v>9</v>
      </c>
      <c r="J59" s="3">
        <v>8.25</v>
      </c>
    </row>
    <row r="60" spans="1:10">
      <c r="A60" s="24">
        <v>55</v>
      </c>
      <c r="B60" s="9" t="s">
        <v>265</v>
      </c>
      <c r="C60" s="25" t="s">
        <v>266</v>
      </c>
      <c r="D60" s="3">
        <v>7.27</v>
      </c>
      <c r="E60" s="3">
        <v>5.9</v>
      </c>
      <c r="F60" s="3">
        <v>7.23</v>
      </c>
      <c r="G60" s="3">
        <v>8.5399999999999991</v>
      </c>
      <c r="H60" s="38">
        <v>9</v>
      </c>
      <c r="I60" s="3">
        <v>8.75</v>
      </c>
      <c r="J60" s="3">
        <v>7.85</v>
      </c>
    </row>
    <row r="61" spans="1:10">
      <c r="A61" s="24">
        <v>56</v>
      </c>
      <c r="B61" s="9" t="s">
        <v>267</v>
      </c>
      <c r="C61" s="25" t="s">
        <v>268</v>
      </c>
      <c r="D61" s="3">
        <v>7.55</v>
      </c>
      <c r="E61" s="3">
        <v>7.1</v>
      </c>
      <c r="F61" s="3">
        <v>8.31</v>
      </c>
      <c r="G61" s="3">
        <v>9.5399999999999991</v>
      </c>
      <c r="H61" s="3">
        <v>9.25</v>
      </c>
      <c r="I61" s="3">
        <v>8.75</v>
      </c>
      <c r="J61" s="3">
        <v>8.48</v>
      </c>
    </row>
    <row r="62" spans="1:10">
      <c r="A62" s="24">
        <v>57</v>
      </c>
      <c r="B62" s="9" t="s">
        <v>269</v>
      </c>
      <c r="C62" s="25" t="s">
        <v>270</v>
      </c>
      <c r="D62" s="3">
        <v>7.82</v>
      </c>
      <c r="E62" s="3">
        <v>8.1999999999999993</v>
      </c>
      <c r="F62" s="3">
        <v>7.92</v>
      </c>
      <c r="G62" s="3">
        <v>9.5399999999999991</v>
      </c>
      <c r="H62" s="38">
        <v>9</v>
      </c>
      <c r="I62" s="3">
        <v>8.75</v>
      </c>
      <c r="J62" s="3">
        <v>8.56</v>
      </c>
    </row>
    <row r="63" spans="1:10">
      <c r="A63" s="24">
        <v>58</v>
      </c>
      <c r="B63" s="9" t="s">
        <v>271</v>
      </c>
      <c r="C63" s="25" t="s">
        <v>272</v>
      </c>
      <c r="D63" s="3">
        <v>7.27</v>
      </c>
      <c r="E63" s="3">
        <v>6.3</v>
      </c>
      <c r="F63" s="38">
        <v>6</v>
      </c>
      <c r="G63" s="38">
        <v>9</v>
      </c>
      <c r="H63" s="38">
        <v>9</v>
      </c>
      <c r="I63" s="38">
        <v>9.5</v>
      </c>
      <c r="J63" s="3">
        <v>7.89</v>
      </c>
    </row>
    <row r="64" spans="1:10">
      <c r="A64" s="24">
        <v>59</v>
      </c>
      <c r="B64" s="9" t="s">
        <v>273</v>
      </c>
      <c r="C64" s="25" t="s">
        <v>274</v>
      </c>
      <c r="D64" s="3">
        <v>6.82</v>
      </c>
      <c r="E64" s="38">
        <v>5.6</v>
      </c>
      <c r="F64" s="3">
        <v>5.69</v>
      </c>
      <c r="G64" s="3">
        <v>7.85</v>
      </c>
      <c r="H64" s="38">
        <v>9</v>
      </c>
      <c r="I64" s="38">
        <v>9</v>
      </c>
      <c r="J64" s="3">
        <v>7.37</v>
      </c>
    </row>
    <row r="65" spans="1:10">
      <c r="A65" s="24">
        <v>60</v>
      </c>
      <c r="B65" s="9" t="s">
        <v>275</v>
      </c>
      <c r="C65" s="25" t="s">
        <v>276</v>
      </c>
      <c r="D65" s="3">
        <v>6.91</v>
      </c>
      <c r="E65" s="3">
        <v>5.3</v>
      </c>
      <c r="F65" s="3">
        <v>6.46</v>
      </c>
      <c r="G65" s="3">
        <v>8.31</v>
      </c>
      <c r="H65" s="38">
        <v>9</v>
      </c>
      <c r="I65" s="3">
        <v>8.75</v>
      </c>
      <c r="J65" s="3">
        <v>7.52</v>
      </c>
    </row>
    <row r="66" spans="1:10">
      <c r="A66" s="24">
        <v>61</v>
      </c>
      <c r="B66" s="9" t="s">
        <v>277</v>
      </c>
      <c r="C66" s="25" t="s">
        <v>278</v>
      </c>
      <c r="D66" s="3">
        <v>6.45</v>
      </c>
      <c r="E66" s="3">
        <v>5.6</v>
      </c>
      <c r="F66" s="3">
        <v>6.85</v>
      </c>
      <c r="G66" s="3">
        <v>8.5399999999999991</v>
      </c>
      <c r="H66" s="3">
        <v>8.75</v>
      </c>
      <c r="I66" s="3">
        <v>8.25</v>
      </c>
      <c r="J66" s="3">
        <v>7.48</v>
      </c>
    </row>
    <row r="67" spans="1:10">
      <c r="A67" s="24">
        <v>62</v>
      </c>
      <c r="B67" s="9" t="s">
        <v>134</v>
      </c>
      <c r="C67" s="25" t="s">
        <v>279</v>
      </c>
      <c r="D67" s="3">
        <v>6.55</v>
      </c>
      <c r="E67" s="3">
        <v>5.8</v>
      </c>
      <c r="F67" s="3">
        <v>6.77</v>
      </c>
      <c r="G67" s="3">
        <v>8.77</v>
      </c>
      <c r="H67" s="38">
        <v>9</v>
      </c>
      <c r="I67" s="3">
        <v>7.75</v>
      </c>
      <c r="J67" s="3">
        <v>7.51</v>
      </c>
    </row>
    <row r="68" spans="1:10">
      <c r="A68" s="24">
        <v>63</v>
      </c>
      <c r="B68" s="9" t="s">
        <v>280</v>
      </c>
      <c r="C68" s="25" t="s">
        <v>281</v>
      </c>
      <c r="D68" s="38">
        <v>7</v>
      </c>
      <c r="E68" s="3">
        <v>6.4</v>
      </c>
      <c r="F68" s="3">
        <v>6.62</v>
      </c>
      <c r="G68" s="3">
        <v>8.31</v>
      </c>
      <c r="H68" s="3">
        <v>8.75</v>
      </c>
      <c r="I68" s="3">
        <v>8.75</v>
      </c>
      <c r="J68" s="3">
        <v>7.68</v>
      </c>
    </row>
    <row r="69" spans="1:10">
      <c r="A69" s="24">
        <v>64</v>
      </c>
      <c r="B69" s="9" t="s">
        <v>282</v>
      </c>
      <c r="C69" s="25" t="s">
        <v>283</v>
      </c>
      <c r="D69" s="3">
        <v>6.18</v>
      </c>
      <c r="E69" s="3">
        <v>6.6</v>
      </c>
      <c r="F69" s="3">
        <v>5.92</v>
      </c>
      <c r="G69" s="3">
        <v>8.31</v>
      </c>
      <c r="H69" s="38">
        <v>9</v>
      </c>
      <c r="I69" s="38">
        <v>9</v>
      </c>
      <c r="J69" s="3">
        <v>7.54</v>
      </c>
    </row>
    <row r="70" spans="1:10">
      <c r="A70" s="24">
        <v>65</v>
      </c>
      <c r="B70" s="9" t="s">
        <v>284</v>
      </c>
      <c r="C70" s="25" t="s">
        <v>285</v>
      </c>
      <c r="D70" s="3">
        <v>6.73</v>
      </c>
      <c r="E70" s="3">
        <v>6.5</v>
      </c>
      <c r="F70" s="3">
        <v>7.46</v>
      </c>
      <c r="G70" s="3">
        <v>8.77</v>
      </c>
      <c r="H70" s="38">
        <v>9</v>
      </c>
      <c r="I70" s="3">
        <v>9.25</v>
      </c>
      <c r="J70" s="3">
        <v>8.01</v>
      </c>
    </row>
    <row r="71" spans="1:10">
      <c r="A71" s="24">
        <v>66</v>
      </c>
      <c r="B71" s="9" t="s">
        <v>286</v>
      </c>
      <c r="C71" s="25" t="s">
        <v>287</v>
      </c>
      <c r="D71" s="3">
        <v>7.36</v>
      </c>
      <c r="E71" s="3">
        <v>8.1</v>
      </c>
      <c r="F71" s="3">
        <v>7.38</v>
      </c>
      <c r="G71" s="38">
        <v>9</v>
      </c>
      <c r="H71" s="38">
        <v>9</v>
      </c>
      <c r="I71" s="3">
        <v>9.25</v>
      </c>
      <c r="J71" s="3">
        <v>8.3699999999999992</v>
      </c>
    </row>
    <row r="72" spans="1:10">
      <c r="A72" s="24">
        <v>67</v>
      </c>
      <c r="B72" s="9" t="s">
        <v>288</v>
      </c>
      <c r="C72" s="25" t="s">
        <v>289</v>
      </c>
      <c r="D72" s="3">
        <v>6.45</v>
      </c>
      <c r="E72" s="3">
        <v>6.5</v>
      </c>
      <c r="F72" s="3">
        <v>7.54</v>
      </c>
      <c r="G72" s="3">
        <v>8.77</v>
      </c>
      <c r="H72" s="38">
        <v>9</v>
      </c>
      <c r="I72" s="38">
        <v>9</v>
      </c>
      <c r="J72" s="3">
        <v>7.94</v>
      </c>
    </row>
    <row r="73" spans="1:10">
      <c r="A73" s="24">
        <v>68</v>
      </c>
      <c r="B73" s="9" t="s">
        <v>290</v>
      </c>
      <c r="C73" s="25" t="s">
        <v>291</v>
      </c>
      <c r="D73" s="3">
        <v>6.64</v>
      </c>
      <c r="E73" s="3">
        <v>6.6</v>
      </c>
      <c r="F73" s="3">
        <v>6.46</v>
      </c>
      <c r="G73" s="3">
        <v>8.31</v>
      </c>
      <c r="H73" s="38">
        <v>9</v>
      </c>
      <c r="I73" s="38">
        <v>9</v>
      </c>
      <c r="J73" s="38">
        <v>7.7</v>
      </c>
    </row>
    <row r="74" spans="1:10">
      <c r="A74" s="24">
        <v>69</v>
      </c>
      <c r="B74" s="9" t="s">
        <v>292</v>
      </c>
      <c r="C74" s="25" t="s">
        <v>293</v>
      </c>
      <c r="D74" s="3">
        <v>6.27</v>
      </c>
      <c r="E74" s="3">
        <v>6.3</v>
      </c>
      <c r="F74" s="3">
        <v>6.62</v>
      </c>
      <c r="G74" s="3">
        <v>8.31</v>
      </c>
      <c r="H74" s="38">
        <v>9</v>
      </c>
      <c r="I74" s="38">
        <v>8.5</v>
      </c>
      <c r="J74" s="3">
        <v>7.75</v>
      </c>
    </row>
    <row r="75" spans="1:10">
      <c r="A75" s="24">
        <v>70</v>
      </c>
      <c r="B75" s="9" t="s">
        <v>294</v>
      </c>
      <c r="C75" s="25" t="s">
        <v>295</v>
      </c>
      <c r="D75" s="3">
        <v>6.55</v>
      </c>
      <c r="E75" s="3">
        <v>6.1</v>
      </c>
      <c r="F75" s="3">
        <v>7.15</v>
      </c>
      <c r="G75" s="3">
        <v>8.92</v>
      </c>
      <c r="H75" s="3">
        <v>9.25</v>
      </c>
      <c r="I75" s="38">
        <v>9</v>
      </c>
      <c r="J75" s="38">
        <v>7.9</v>
      </c>
    </row>
    <row r="76" spans="1:10">
      <c r="A76" s="24">
        <v>71</v>
      </c>
      <c r="B76" s="9" t="s">
        <v>147</v>
      </c>
      <c r="C76" s="25" t="s">
        <v>296</v>
      </c>
      <c r="D76" s="3">
        <v>6.82</v>
      </c>
      <c r="E76" s="3">
        <v>6.8</v>
      </c>
      <c r="F76" s="3">
        <v>7.54</v>
      </c>
      <c r="G76" s="38">
        <v>9</v>
      </c>
      <c r="H76" s="3">
        <v>8.75</v>
      </c>
      <c r="I76" s="38">
        <v>9</v>
      </c>
      <c r="J76" s="3">
        <v>8.0399999999999991</v>
      </c>
    </row>
    <row r="77" spans="1:10">
      <c r="A77" s="24">
        <v>72</v>
      </c>
      <c r="B77" s="9" t="s">
        <v>297</v>
      </c>
      <c r="C77" s="25" t="s">
        <v>298</v>
      </c>
      <c r="D77" s="3">
        <v>6.73</v>
      </c>
      <c r="E77" s="3">
        <v>6.8</v>
      </c>
      <c r="F77" s="3">
        <v>7.23</v>
      </c>
      <c r="G77" s="3">
        <v>8.77</v>
      </c>
      <c r="H77" s="38">
        <v>9</v>
      </c>
      <c r="I77" s="3">
        <v>9.75</v>
      </c>
      <c r="J77" s="38">
        <v>8.1</v>
      </c>
    </row>
    <row r="78" spans="1:10">
      <c r="A78" s="24">
        <v>73</v>
      </c>
      <c r="B78" s="9" t="s">
        <v>299</v>
      </c>
      <c r="C78" s="25" t="s">
        <v>300</v>
      </c>
      <c r="D78" s="3">
        <v>7.09</v>
      </c>
      <c r="E78" s="3">
        <v>7.3</v>
      </c>
      <c r="F78" s="3">
        <v>7.54</v>
      </c>
      <c r="G78" s="3">
        <v>8.77</v>
      </c>
      <c r="H78" s="38">
        <v>9.5</v>
      </c>
      <c r="I78" s="38">
        <v>9</v>
      </c>
      <c r="J78" s="3">
        <v>8.24</v>
      </c>
    </row>
    <row r="79" spans="1:10">
      <c r="A79" s="24">
        <v>74</v>
      </c>
      <c r="B79" s="9" t="s">
        <v>301</v>
      </c>
      <c r="C79" s="25" t="s">
        <v>302</v>
      </c>
      <c r="D79" s="3">
        <v>8.18</v>
      </c>
      <c r="E79" s="3">
        <v>8</v>
      </c>
      <c r="F79" s="38">
        <v>8</v>
      </c>
      <c r="G79" s="3">
        <v>9.4600000000000009</v>
      </c>
      <c r="H79" s="3">
        <v>9.25</v>
      </c>
      <c r="I79" s="3">
        <v>8.75</v>
      </c>
      <c r="J79" s="3">
        <v>8.6300000000000008</v>
      </c>
    </row>
    <row r="80" spans="1:10">
      <c r="A80" s="24">
        <v>75</v>
      </c>
      <c r="B80" s="9" t="s">
        <v>303</v>
      </c>
      <c r="C80" s="25" t="s">
        <v>304</v>
      </c>
      <c r="D80" s="38">
        <v>6</v>
      </c>
      <c r="E80" s="3">
        <v>5.8</v>
      </c>
      <c r="F80" s="3">
        <v>6.54</v>
      </c>
      <c r="G80" s="3">
        <v>8.31</v>
      </c>
      <c r="H80" s="38">
        <v>8.5</v>
      </c>
      <c r="I80" s="38">
        <v>9</v>
      </c>
      <c r="J80" s="3">
        <v>7.42</v>
      </c>
    </row>
    <row r="81" spans="1:10">
      <c r="A81" s="24">
        <v>76</v>
      </c>
      <c r="B81" s="9" t="s">
        <v>305</v>
      </c>
      <c r="C81" s="25" t="s">
        <v>306</v>
      </c>
      <c r="D81" s="3">
        <v>6.64</v>
      </c>
      <c r="E81" s="3">
        <v>7.7</v>
      </c>
      <c r="F81" s="3">
        <v>7.38</v>
      </c>
      <c r="G81" s="3">
        <v>8.77</v>
      </c>
      <c r="H81" s="3">
        <v>8.75</v>
      </c>
      <c r="I81" s="3">
        <v>9.25</v>
      </c>
      <c r="J81" s="3">
        <v>8.11</v>
      </c>
    </row>
    <row r="82" spans="1:10">
      <c r="A82" s="24">
        <v>77</v>
      </c>
      <c r="B82" s="9" t="s">
        <v>307</v>
      </c>
      <c r="C82" s="25" t="s">
        <v>308</v>
      </c>
      <c r="D82" s="3">
        <v>6.27</v>
      </c>
      <c r="E82" s="3">
        <v>5.6</v>
      </c>
      <c r="F82" s="3">
        <v>6.23</v>
      </c>
      <c r="G82" s="3">
        <v>7.54</v>
      </c>
      <c r="H82" s="38">
        <v>8.5</v>
      </c>
      <c r="I82" s="3">
        <v>8.75</v>
      </c>
      <c r="J82" s="38">
        <v>7.2</v>
      </c>
    </row>
    <row r="83" spans="1:10">
      <c r="A83" s="24">
        <v>78</v>
      </c>
      <c r="B83" s="9" t="s">
        <v>309</v>
      </c>
      <c r="C83" s="25" t="s">
        <v>310</v>
      </c>
      <c r="D83" s="3">
        <v>5.91</v>
      </c>
      <c r="E83" s="3">
        <v>6.4</v>
      </c>
      <c r="F83" s="3">
        <v>6.46</v>
      </c>
      <c r="G83" s="3">
        <v>8.5399999999999991</v>
      </c>
      <c r="H83" s="38">
        <v>8.5</v>
      </c>
      <c r="I83" s="38">
        <v>9</v>
      </c>
      <c r="J83" s="3">
        <v>7.52</v>
      </c>
    </row>
    <row r="84" spans="1:10">
      <c r="A84" s="24">
        <v>79</v>
      </c>
      <c r="B84" s="9" t="s">
        <v>311</v>
      </c>
      <c r="C84" s="25" t="s">
        <v>312</v>
      </c>
      <c r="D84" s="3">
        <v>6.18</v>
      </c>
      <c r="E84" s="3">
        <v>6.4</v>
      </c>
      <c r="F84" s="3">
        <v>7.62</v>
      </c>
      <c r="G84" s="38">
        <v>9</v>
      </c>
      <c r="H84" s="3">
        <v>9</v>
      </c>
      <c r="I84" s="38">
        <v>8.5</v>
      </c>
      <c r="J84" s="3">
        <v>7.86</v>
      </c>
    </row>
    <row r="85" spans="1:10">
      <c r="A85" s="24">
        <v>80</v>
      </c>
      <c r="B85" s="9" t="s">
        <v>313</v>
      </c>
      <c r="C85" s="25" t="s">
        <v>314</v>
      </c>
      <c r="D85" s="3">
        <v>7.27</v>
      </c>
      <c r="E85" s="3">
        <v>6.2</v>
      </c>
      <c r="F85" s="3">
        <v>7.46</v>
      </c>
      <c r="G85" s="3">
        <v>8.5399999999999991</v>
      </c>
      <c r="H85" s="3">
        <v>9</v>
      </c>
      <c r="I85" s="38">
        <v>8.5</v>
      </c>
      <c r="J85" s="3">
        <v>7.89</v>
      </c>
    </row>
    <row r="86" spans="1:10">
      <c r="A86" s="3"/>
      <c r="B86" s="10"/>
      <c r="C86" s="25"/>
      <c r="D86" s="8"/>
      <c r="E86" s="8"/>
      <c r="F86" s="8"/>
      <c r="G86" s="8"/>
      <c r="H86" s="8"/>
      <c r="I86" s="8"/>
      <c r="J86" s="8"/>
    </row>
    <row r="87" spans="1:10">
      <c r="A87" s="3"/>
      <c r="B87" s="10"/>
      <c r="C87" s="25"/>
      <c r="D87" s="8"/>
      <c r="E87" s="8"/>
      <c r="F87" s="8"/>
      <c r="G87" s="8"/>
      <c r="H87" s="8"/>
      <c r="I87" s="8"/>
      <c r="J87" s="8"/>
    </row>
    <row r="88" spans="1:10">
      <c r="A88" s="3"/>
      <c r="B88" s="10"/>
      <c r="C88" s="25"/>
      <c r="D88" s="8"/>
      <c r="E88" s="8"/>
      <c r="F88" s="8"/>
      <c r="G88" s="8"/>
      <c r="H88" s="8"/>
      <c r="I88" s="8"/>
      <c r="J88" s="8"/>
    </row>
    <row r="89" spans="1:10">
      <c r="A89" s="3"/>
      <c r="B89" s="10"/>
      <c r="C89" s="8"/>
      <c r="D89" s="8"/>
      <c r="E89" s="8"/>
      <c r="F89" s="8"/>
      <c r="G89" s="8"/>
      <c r="H89" s="8"/>
      <c r="I89" s="8"/>
      <c r="J89" s="8"/>
    </row>
    <row r="90" spans="1:10">
      <c r="A90" s="3"/>
      <c r="B90" s="10"/>
      <c r="C90" s="8"/>
      <c r="D90" s="8"/>
      <c r="E90" s="8"/>
      <c r="F90" s="8"/>
      <c r="G90" s="8"/>
      <c r="H90" s="8"/>
      <c r="I90" s="8"/>
      <c r="J90" s="8"/>
    </row>
    <row r="91" spans="1:10">
      <c r="A91" s="3"/>
      <c r="B91" s="10"/>
      <c r="C91" s="8"/>
      <c r="D91" s="8"/>
      <c r="E91" s="8"/>
      <c r="F91" s="8"/>
      <c r="G91" s="8"/>
      <c r="H91" s="8"/>
      <c r="I91" s="8"/>
      <c r="J91" s="8"/>
    </row>
    <row r="92" spans="1:10">
      <c r="A92" s="3"/>
      <c r="B92" s="10"/>
      <c r="C92" s="8"/>
      <c r="D92" s="8"/>
      <c r="E92" s="8"/>
      <c r="F92" s="8"/>
      <c r="G92" s="8"/>
      <c r="H92" s="8"/>
      <c r="I92" s="8"/>
      <c r="J92" s="8"/>
    </row>
    <row r="93" spans="1:10">
      <c r="A93" s="3"/>
      <c r="B93" s="10"/>
      <c r="C93" s="8"/>
      <c r="D93" s="8"/>
      <c r="E93" s="8"/>
      <c r="F93" s="8"/>
      <c r="G93" s="8"/>
      <c r="H93" s="8"/>
      <c r="I93" s="8"/>
      <c r="J93" s="8"/>
    </row>
    <row r="94" spans="1:10">
      <c r="A94" s="3"/>
      <c r="B94" s="10"/>
      <c r="C94" s="8"/>
      <c r="D94" s="8"/>
      <c r="E94" s="8"/>
      <c r="F94" s="8"/>
      <c r="G94" s="8"/>
      <c r="H94" s="8"/>
      <c r="I94" s="8"/>
      <c r="J94" s="8"/>
    </row>
    <row r="95" spans="1:10">
      <c r="A95" s="3"/>
      <c r="B95" s="10"/>
      <c r="C95" s="8"/>
      <c r="D95" s="8"/>
      <c r="E95" s="8"/>
      <c r="F95" s="8"/>
      <c r="G95" s="8"/>
      <c r="H95" s="8"/>
      <c r="I95" s="8"/>
      <c r="J95" s="8"/>
    </row>
    <row r="96" spans="1:10">
      <c r="A96" s="3"/>
      <c r="B96" s="10"/>
      <c r="C96" s="8"/>
      <c r="D96" s="8"/>
      <c r="E96" s="8"/>
      <c r="F96" s="8"/>
      <c r="G96" s="8"/>
      <c r="H96" s="8"/>
      <c r="I96" s="8"/>
      <c r="J96" s="8"/>
    </row>
    <row r="97" spans="1:10">
      <c r="A97" s="3"/>
      <c r="B97" s="10"/>
      <c r="C97" s="8"/>
      <c r="D97" s="8"/>
      <c r="E97" s="8"/>
      <c r="F97" s="8"/>
      <c r="G97" s="8"/>
      <c r="H97" s="8"/>
      <c r="I97" s="8"/>
      <c r="J97" s="8"/>
    </row>
    <row r="98" spans="1:10">
      <c r="A98" s="3"/>
      <c r="B98" s="10"/>
      <c r="C98" s="8"/>
      <c r="D98" s="8"/>
      <c r="E98" s="8"/>
      <c r="F98" s="8"/>
      <c r="G98" s="8"/>
      <c r="H98" s="8"/>
      <c r="I98" s="8"/>
      <c r="J98" s="8"/>
    </row>
    <row r="99" spans="1:10">
      <c r="A99" s="3"/>
      <c r="B99" s="10"/>
      <c r="C99" s="8"/>
      <c r="D99" s="8"/>
      <c r="E99" s="8"/>
      <c r="F99" s="8"/>
      <c r="G99" s="8"/>
      <c r="H99" s="8"/>
      <c r="I99" s="8"/>
      <c r="J99" s="8"/>
    </row>
    <row r="100" spans="1:10">
      <c r="A100" s="3"/>
      <c r="B100" s="10"/>
      <c r="C100" s="8"/>
      <c r="D100" s="8"/>
      <c r="E100" s="8"/>
      <c r="F100" s="8"/>
      <c r="G100" s="8"/>
      <c r="H100" s="8"/>
      <c r="I100" s="8"/>
      <c r="J100" s="8"/>
    </row>
    <row r="101" spans="1:10">
      <c r="A101" s="3"/>
      <c r="B101" s="10"/>
      <c r="C101" s="8"/>
      <c r="D101" s="8"/>
      <c r="E101" s="8"/>
      <c r="F101" s="8"/>
      <c r="G101" s="8"/>
      <c r="H101" s="8"/>
      <c r="I101" s="8"/>
      <c r="J101" s="8"/>
    </row>
    <row r="102" spans="1:10">
      <c r="A102" s="3"/>
      <c r="B102" s="10"/>
      <c r="C102" s="8"/>
      <c r="D102" s="8"/>
      <c r="E102" s="8"/>
      <c r="F102" s="8"/>
      <c r="G102" s="8"/>
      <c r="H102" s="8"/>
      <c r="I102" s="8"/>
      <c r="J102" s="8"/>
    </row>
    <row r="103" spans="1:10">
      <c r="A103" s="3"/>
      <c r="B103" s="10"/>
      <c r="C103" s="8"/>
      <c r="D103" s="8"/>
      <c r="E103" s="8"/>
      <c r="F103" s="8"/>
      <c r="G103" s="8"/>
      <c r="H103" s="8"/>
      <c r="I103" s="8"/>
      <c r="J103" s="8"/>
    </row>
    <row r="104" spans="1:10">
      <c r="A104" s="3"/>
      <c r="B104" s="10"/>
      <c r="C104" s="8"/>
      <c r="D104" s="8"/>
      <c r="E104" s="8"/>
      <c r="F104" s="8"/>
      <c r="G104" s="8"/>
      <c r="H104" s="8"/>
      <c r="I104" s="8"/>
      <c r="J104" s="8"/>
    </row>
    <row r="105" spans="1:10">
      <c r="A105" s="3"/>
      <c r="B105" s="10"/>
      <c r="C105" s="8"/>
      <c r="D105" s="8"/>
      <c r="E105" s="8"/>
      <c r="F105" s="8"/>
      <c r="G105" s="8"/>
      <c r="H105" s="8"/>
      <c r="I105" s="8"/>
      <c r="J105" s="8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5"/>
  <sheetViews>
    <sheetView topLeftCell="E1" workbookViewId="0">
      <selection activeCell="A3" sqref="A3:O3"/>
    </sheetView>
  </sheetViews>
  <sheetFormatPr defaultColWidth="9" defaultRowHeight="14.4"/>
  <cols>
    <col min="2" max="2" width="16.6640625" customWidth="1"/>
    <col min="3" max="3" width="21.88671875" customWidth="1"/>
    <col min="12" max="12" width="39" customWidth="1"/>
    <col min="13" max="13" width="15.554687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6" ht="20.399999999999999" customHeight="1">
      <c r="A2" s="52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ht="22.95" customHeight="1">
      <c r="A3" s="51" t="s">
        <v>567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>
      <c r="A4" s="53" t="s">
        <v>557</v>
      </c>
      <c r="B4" s="53"/>
      <c r="C4" s="53"/>
      <c r="D4" s="53"/>
      <c r="E4" s="53" t="s">
        <v>2</v>
      </c>
      <c r="F4" s="53"/>
      <c r="G4" s="53"/>
      <c r="H4" s="53"/>
      <c r="I4" s="53"/>
      <c r="J4" s="53"/>
      <c r="L4" s="1"/>
      <c r="M4" s="53" t="s">
        <v>3</v>
      </c>
      <c r="N4" s="53"/>
      <c r="O4" s="53"/>
    </row>
    <row r="5" spans="1:16" ht="43.2">
      <c r="A5" s="1" t="s">
        <v>4</v>
      </c>
      <c r="B5" s="1" t="s">
        <v>5</v>
      </c>
      <c r="C5" s="2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L5" s="1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>
      <c r="A6" s="20">
        <v>1</v>
      </c>
      <c r="B6" s="4" t="s">
        <v>315</v>
      </c>
      <c r="C6" s="39" t="s">
        <v>316</v>
      </c>
      <c r="D6" s="27">
        <v>6.45</v>
      </c>
      <c r="E6" s="27">
        <v>8.3000000000000007</v>
      </c>
      <c r="F6" s="27">
        <v>8.6199999999999992</v>
      </c>
      <c r="G6" s="27">
        <v>8.77</v>
      </c>
      <c r="H6" s="27">
        <v>9</v>
      </c>
      <c r="I6" s="27">
        <v>8.75</v>
      </c>
      <c r="J6" s="27">
        <v>8.35</v>
      </c>
      <c r="L6" s="11">
        <v>1</v>
      </c>
      <c r="M6" s="3">
        <f>COUNTIFS($D$6:$D$105,"&lt;10.01",$D$6:$D$105,"&gt;7.99")</f>
        <v>2</v>
      </c>
      <c r="N6" s="12">
        <f>COUNTIFS($D$6:$D$105,"&lt;8.0",$D$6:$D$105,"&gt;5.99")</f>
        <v>47</v>
      </c>
      <c r="O6" s="3" cm="1">
        <f t="array" ref="O6">SUM(COUNTIFS($D$6:$D$105, {"&lt;6","GPW"}))</f>
        <v>15</v>
      </c>
      <c r="P6" s="1">
        <f>M6+N6+O6</f>
        <v>64</v>
      </c>
    </row>
    <row r="7" spans="1:16">
      <c r="A7" s="20">
        <v>2</v>
      </c>
      <c r="B7" s="4" t="s">
        <v>317</v>
      </c>
      <c r="C7" s="39" t="s">
        <v>318</v>
      </c>
      <c r="D7" s="27">
        <v>6.64</v>
      </c>
      <c r="E7" s="27">
        <v>8</v>
      </c>
      <c r="F7" s="27">
        <v>9.31</v>
      </c>
      <c r="G7" s="27">
        <v>9.08</v>
      </c>
      <c r="H7" s="27">
        <v>9.25</v>
      </c>
      <c r="I7" s="27">
        <v>8.75</v>
      </c>
      <c r="J7" s="27">
        <v>8.56</v>
      </c>
      <c r="L7" s="13">
        <v>2</v>
      </c>
      <c r="M7" s="12">
        <f>COUNTIFS($E$6:$E$105,"&lt;10.01",$E$6:$E$105,"&gt;7.99")</f>
        <v>46</v>
      </c>
      <c r="N7" s="3">
        <f>COUNTIFS($E$6:$E$105,"&lt;8.0",$E$6:$E$105,"&gt;5.99")</f>
        <v>17</v>
      </c>
      <c r="O7" s="3" cm="1">
        <f t="array" ref="O7">SUM(COUNTIFS($E$6:$E$105, {"&lt;6","GPW"}))</f>
        <v>1</v>
      </c>
      <c r="P7" s="1">
        <f t="shared" ref="P7:P12" si="0">M7+N7+O7</f>
        <v>64</v>
      </c>
    </row>
    <row r="8" spans="1:16">
      <c r="A8" s="20">
        <v>3</v>
      </c>
      <c r="B8" s="4" t="s">
        <v>168</v>
      </c>
      <c r="C8" s="39" t="s">
        <v>319</v>
      </c>
      <c r="D8" s="27">
        <v>5.55</v>
      </c>
      <c r="E8" s="27">
        <v>7.6</v>
      </c>
      <c r="F8" s="27">
        <v>9.08</v>
      </c>
      <c r="G8" s="27">
        <v>9</v>
      </c>
      <c r="H8" s="27">
        <v>8.75</v>
      </c>
      <c r="I8" s="27">
        <v>8.75</v>
      </c>
      <c r="J8" s="27">
        <v>8.1999999999999993</v>
      </c>
      <c r="L8" s="13">
        <v>3</v>
      </c>
      <c r="M8" s="3">
        <f>COUNTIFS($F$6:$F$105,"&lt;10.01",$F$6:$F$105,"&gt;7.99")</f>
        <v>61</v>
      </c>
      <c r="N8" s="3">
        <f>COUNTIFS($F$6:$F$105,"&lt;8.0",$F$6:$F$105,"&gt;5.99")</f>
        <v>0</v>
      </c>
      <c r="O8" s="3" cm="1">
        <f t="array" ref="O8">SUM(COUNTIFS($F$6:$F$105, {"&lt;6","GPW"}))</f>
        <v>3</v>
      </c>
      <c r="P8" s="1">
        <f t="shared" si="0"/>
        <v>64</v>
      </c>
    </row>
    <row r="9" spans="1:16">
      <c r="A9" s="20">
        <v>4</v>
      </c>
      <c r="B9" s="4" t="s">
        <v>320</v>
      </c>
      <c r="C9" s="39" t="s">
        <v>321</v>
      </c>
      <c r="D9" s="27">
        <v>6.73</v>
      </c>
      <c r="E9" s="27">
        <v>8</v>
      </c>
      <c r="F9" s="27">
        <v>9.08</v>
      </c>
      <c r="G9" s="27">
        <v>9.4600000000000009</v>
      </c>
      <c r="H9" s="27">
        <v>9</v>
      </c>
      <c r="I9" s="27">
        <v>8.75</v>
      </c>
      <c r="J9" s="27">
        <v>8.56</v>
      </c>
      <c r="L9" s="13">
        <v>4</v>
      </c>
      <c r="M9" s="3">
        <f>COUNTIFS($G$6:$G$105,"&lt;=10",$G$6:$G$105,"&gt;=8")</f>
        <v>62</v>
      </c>
      <c r="N9" s="3">
        <f>COUNTIFS($G$6:$G$105,"&lt;8.0",$G$6:$G$105,"&gt;=6")</f>
        <v>2</v>
      </c>
      <c r="O9" s="3" cm="1">
        <f t="array" ref="O9">SUM(COUNTIFS($G$6:$G$105, {"&lt;6","GPW"}))</f>
        <v>0</v>
      </c>
      <c r="P9" s="1">
        <f t="shared" si="0"/>
        <v>64</v>
      </c>
    </row>
    <row r="10" spans="1:16">
      <c r="A10" s="20">
        <v>5</v>
      </c>
      <c r="B10" s="4" t="s">
        <v>322</v>
      </c>
      <c r="C10" s="39" t="s">
        <v>323</v>
      </c>
      <c r="D10" s="27">
        <v>6</v>
      </c>
      <c r="E10" s="27">
        <v>7.7</v>
      </c>
      <c r="F10" s="27">
        <v>8.85</v>
      </c>
      <c r="G10" s="27">
        <v>9.08</v>
      </c>
      <c r="H10" s="27">
        <v>8</v>
      </c>
      <c r="I10" s="27">
        <v>8.25</v>
      </c>
      <c r="J10" s="27">
        <v>8.0399999999999991</v>
      </c>
      <c r="L10" s="13">
        <v>5</v>
      </c>
      <c r="M10" s="3">
        <f>COUNTIFS($H$6:$H$105,"&lt;10.01",$H$6:$H$105,"&gt;7.99")</f>
        <v>61</v>
      </c>
      <c r="N10" s="3">
        <f>COUNTIFS($H$6:$H$105,"&lt;8.00",$H$6:$H$105,"&gt;5.99")</f>
        <v>3</v>
      </c>
      <c r="O10" s="3" cm="1">
        <f t="array" ref="O10">SUM(COUNTIFS($H$6:$H$105, {"&lt;6","GPW"}))</f>
        <v>0</v>
      </c>
      <c r="P10" s="1">
        <f t="shared" si="0"/>
        <v>64</v>
      </c>
    </row>
    <row r="11" spans="1:16">
      <c r="A11" s="20">
        <v>6</v>
      </c>
      <c r="B11" s="4" t="s">
        <v>324</v>
      </c>
      <c r="C11" s="39" t="s">
        <v>325</v>
      </c>
      <c r="D11" s="27">
        <v>5.82</v>
      </c>
      <c r="E11" s="27">
        <v>7.6</v>
      </c>
      <c r="F11" s="27">
        <v>9.08</v>
      </c>
      <c r="G11" s="27">
        <v>9</v>
      </c>
      <c r="H11" s="27">
        <v>7.75</v>
      </c>
      <c r="I11" s="27">
        <v>7.75</v>
      </c>
      <c r="J11" s="27">
        <v>7.9</v>
      </c>
      <c r="K11" s="22"/>
      <c r="L11" s="13">
        <v>6</v>
      </c>
      <c r="M11" s="3">
        <f>COUNTIFS($I$6:$I$105,"&lt;10.01",$I$6:$I$105,"&gt;7.99")</f>
        <v>56</v>
      </c>
      <c r="N11" s="3">
        <f>COUNTIFS($I$6:$I$105,"&lt;8.00",$I$6:$I$105,"&gt;5.99")</f>
        <v>8</v>
      </c>
      <c r="O11" s="3" cm="1">
        <f t="array" ref="O11">SUM(COUNTIFS($I$6:$I$105, {"&lt;6","GPW"}))</f>
        <v>0</v>
      </c>
      <c r="P11" s="1">
        <f t="shared" si="0"/>
        <v>64</v>
      </c>
    </row>
    <row r="12" spans="1:16">
      <c r="A12" s="20">
        <v>7</v>
      </c>
      <c r="B12" s="4" t="s">
        <v>25</v>
      </c>
      <c r="C12" s="39" t="s">
        <v>326</v>
      </c>
      <c r="D12" s="27">
        <v>5.73</v>
      </c>
      <c r="E12" s="27">
        <v>8</v>
      </c>
      <c r="F12" s="27">
        <v>8.85</v>
      </c>
      <c r="G12" s="27">
        <v>9.4600000000000009</v>
      </c>
      <c r="H12" s="27">
        <v>8.75</v>
      </c>
      <c r="I12" s="27">
        <v>8.75</v>
      </c>
      <c r="J12" s="27">
        <v>8.32</v>
      </c>
      <c r="L12" s="14" t="s">
        <v>13</v>
      </c>
      <c r="M12" s="1">
        <f>COUNTIFS($J$6:$J$105,"&lt;10.01",$J$6:$J$105,"&gt;7.99")</f>
        <v>54</v>
      </c>
      <c r="N12" s="1">
        <f>COUNTIFS($J$6:$J$105,"&lt;8.0",$J$6:$J$105,"&gt;5.99")</f>
        <v>7</v>
      </c>
      <c r="O12" s="1" cm="1">
        <f t="array" ref="O12">SUM(COUNTIF($J$6:$J$105, {"&lt;6","GPW"}))</f>
        <v>3</v>
      </c>
      <c r="P12" s="1">
        <f t="shared" si="0"/>
        <v>64</v>
      </c>
    </row>
    <row r="13" spans="1:16">
      <c r="A13" s="20">
        <v>8</v>
      </c>
      <c r="B13" s="4" t="s">
        <v>25</v>
      </c>
      <c r="C13" s="39" t="s">
        <v>327</v>
      </c>
      <c r="D13" s="27">
        <v>6</v>
      </c>
      <c r="E13" s="27">
        <v>7.6</v>
      </c>
      <c r="F13" s="27">
        <v>8.85</v>
      </c>
      <c r="G13" s="27">
        <v>9.08</v>
      </c>
      <c r="H13" s="27">
        <v>8.5</v>
      </c>
      <c r="I13" s="27">
        <v>8.5</v>
      </c>
      <c r="J13" s="27">
        <v>8.15</v>
      </c>
    </row>
    <row r="14" spans="1:16">
      <c r="A14" s="20">
        <v>9</v>
      </c>
      <c r="B14" s="4" t="s">
        <v>25</v>
      </c>
      <c r="C14" s="39" t="s">
        <v>328</v>
      </c>
      <c r="D14" s="27">
        <v>5.82</v>
      </c>
      <c r="E14" s="27">
        <v>8</v>
      </c>
      <c r="F14" s="27">
        <v>8.6199999999999992</v>
      </c>
      <c r="G14" s="27">
        <v>9.08</v>
      </c>
      <c r="H14" s="27">
        <v>8.75</v>
      </c>
      <c r="I14" s="27">
        <v>8.75</v>
      </c>
      <c r="J14" s="27">
        <v>8.23</v>
      </c>
    </row>
    <row r="15" spans="1:16">
      <c r="A15" s="20">
        <v>10</v>
      </c>
      <c r="B15" s="4" t="s">
        <v>329</v>
      </c>
      <c r="C15" s="39" t="s">
        <v>330</v>
      </c>
      <c r="D15" s="27">
        <v>5.73</v>
      </c>
      <c r="E15" s="27">
        <v>7.7</v>
      </c>
      <c r="F15" s="27">
        <v>8.85</v>
      </c>
      <c r="G15" s="27">
        <v>8.85</v>
      </c>
      <c r="H15" s="27">
        <v>8</v>
      </c>
      <c r="I15" s="27">
        <v>8.25</v>
      </c>
      <c r="J15" s="27">
        <v>7.96</v>
      </c>
    </row>
    <row r="16" spans="1:16">
      <c r="A16" s="20">
        <v>11</v>
      </c>
      <c r="B16" s="4" t="s">
        <v>331</v>
      </c>
      <c r="C16" s="39" t="s">
        <v>332</v>
      </c>
      <c r="D16" s="27">
        <v>5.91</v>
      </c>
      <c r="E16" s="27">
        <v>8.8000000000000007</v>
      </c>
      <c r="F16" s="27">
        <v>9.08</v>
      </c>
      <c r="G16" s="27">
        <v>9</v>
      </c>
      <c r="H16" s="27">
        <v>9</v>
      </c>
      <c r="I16" s="27">
        <v>9.25</v>
      </c>
      <c r="J16" s="27">
        <v>8.5500000000000007</v>
      </c>
    </row>
    <row r="17" spans="1:19" ht="72">
      <c r="A17" s="20">
        <v>12</v>
      </c>
      <c r="B17" s="4" t="s">
        <v>333</v>
      </c>
      <c r="C17" s="39" t="s">
        <v>334</v>
      </c>
      <c r="D17" s="27">
        <v>8</v>
      </c>
      <c r="E17" s="27">
        <v>8.9</v>
      </c>
      <c r="F17" s="27">
        <v>8.6199999999999992</v>
      </c>
      <c r="G17" s="27">
        <v>9</v>
      </c>
      <c r="H17" s="27">
        <v>8.25</v>
      </c>
      <c r="I17" s="27">
        <v>8</v>
      </c>
      <c r="J17" s="27">
        <v>8.4600000000000009</v>
      </c>
      <c r="L17" s="15" t="s">
        <v>558</v>
      </c>
      <c r="M17" s="49" t="s">
        <v>43</v>
      </c>
      <c r="N17" s="49"/>
      <c r="O17" s="49"/>
      <c r="P17" s="49"/>
      <c r="Q17" s="49"/>
      <c r="R17" s="49"/>
      <c r="S17" s="2" t="s">
        <v>44</v>
      </c>
    </row>
    <row r="18" spans="1:19">
      <c r="A18" s="20">
        <v>13</v>
      </c>
      <c r="B18" s="4" t="s">
        <v>335</v>
      </c>
      <c r="C18" s="39" t="s">
        <v>336</v>
      </c>
      <c r="D18" s="27">
        <v>6.27</v>
      </c>
      <c r="E18" s="27">
        <v>8.6</v>
      </c>
      <c r="F18" s="27">
        <v>9.08</v>
      </c>
      <c r="G18" s="27">
        <v>9.31</v>
      </c>
      <c r="H18" s="27">
        <v>9</v>
      </c>
      <c r="I18" s="27">
        <v>9.25</v>
      </c>
      <c r="J18" s="27">
        <v>8.6300000000000008</v>
      </c>
      <c r="L18" s="1" t="s">
        <v>47</v>
      </c>
      <c r="M18" s="1" t="s">
        <v>48</v>
      </c>
      <c r="N18" s="1" t="s">
        <v>49</v>
      </c>
      <c r="O18" s="1" t="s">
        <v>50</v>
      </c>
      <c r="P18" s="1" t="s">
        <v>51</v>
      </c>
      <c r="Q18" s="1" t="s">
        <v>52</v>
      </c>
      <c r="R18" s="1" t="s">
        <v>53</v>
      </c>
      <c r="S18" s="14" t="s">
        <v>13</v>
      </c>
    </row>
    <row r="19" spans="1:19">
      <c r="A19" s="20">
        <v>14</v>
      </c>
      <c r="B19" s="4" t="s">
        <v>195</v>
      </c>
      <c r="C19" s="39" t="s">
        <v>337</v>
      </c>
      <c r="D19" s="27">
        <v>7.36</v>
      </c>
      <c r="E19" s="27">
        <v>8.6</v>
      </c>
      <c r="F19" s="27">
        <v>8.6199999999999992</v>
      </c>
      <c r="G19" s="27">
        <v>8.77</v>
      </c>
      <c r="H19" s="27">
        <v>7.5</v>
      </c>
      <c r="I19" s="27">
        <v>6.75</v>
      </c>
      <c r="J19" s="27">
        <v>7.94</v>
      </c>
      <c r="L19" s="1" t="s">
        <v>56</v>
      </c>
      <c r="M19" s="1" t="s">
        <v>560</v>
      </c>
      <c r="N19" s="1" t="s">
        <v>561</v>
      </c>
      <c r="O19" s="1" t="s">
        <v>562</v>
      </c>
      <c r="P19" s="1" t="s">
        <v>563</v>
      </c>
      <c r="Q19" s="1" t="s">
        <v>564</v>
      </c>
      <c r="R19" s="1" t="s">
        <v>565</v>
      </c>
      <c r="S19" s="1" t="s">
        <v>566</v>
      </c>
    </row>
    <row r="20" spans="1:19">
      <c r="A20" s="20">
        <v>15</v>
      </c>
      <c r="B20" s="4" t="s">
        <v>338</v>
      </c>
      <c r="C20" s="39" t="s">
        <v>339</v>
      </c>
      <c r="D20" s="27">
        <v>7.64</v>
      </c>
      <c r="E20" s="27">
        <v>8.6</v>
      </c>
      <c r="F20" s="27">
        <v>9.31</v>
      </c>
      <c r="G20" s="27">
        <v>9.08</v>
      </c>
      <c r="H20" s="27">
        <v>9.5</v>
      </c>
      <c r="I20" s="27">
        <v>9</v>
      </c>
      <c r="J20" s="27">
        <v>8.89</v>
      </c>
      <c r="L20" s="16" t="s">
        <v>59</v>
      </c>
      <c r="M20" s="1">
        <f>P6</f>
        <v>64</v>
      </c>
      <c r="N20" s="1">
        <f>P7</f>
        <v>64</v>
      </c>
      <c r="O20" s="1">
        <f>P8</f>
        <v>64</v>
      </c>
      <c r="P20" s="1">
        <f>P9</f>
        <v>64</v>
      </c>
      <c r="Q20" s="1">
        <f>P10</f>
        <v>64</v>
      </c>
      <c r="R20" s="1">
        <f>P11</f>
        <v>64</v>
      </c>
      <c r="S20" s="19">
        <f>P12</f>
        <v>64</v>
      </c>
    </row>
    <row r="21" spans="1:19">
      <c r="A21" s="20">
        <v>16</v>
      </c>
      <c r="B21" s="4" t="s">
        <v>340</v>
      </c>
      <c r="C21" s="39" t="s">
        <v>341</v>
      </c>
      <c r="D21" s="27">
        <v>6.73</v>
      </c>
      <c r="E21" s="27">
        <v>8.9</v>
      </c>
      <c r="F21" s="27">
        <v>9.31</v>
      </c>
      <c r="G21" s="27">
        <v>9.08</v>
      </c>
      <c r="H21" s="27">
        <v>9.25</v>
      </c>
      <c r="I21" s="27">
        <v>9.25</v>
      </c>
      <c r="J21" s="27">
        <v>8.7899999999999991</v>
      </c>
      <c r="L21" s="16" t="s">
        <v>62</v>
      </c>
      <c r="M21" s="1">
        <f>M6+N6</f>
        <v>49</v>
      </c>
      <c r="N21" s="1">
        <f>M7+N7</f>
        <v>63</v>
      </c>
      <c r="O21" s="1">
        <f>M8+N8</f>
        <v>61</v>
      </c>
      <c r="P21" s="1">
        <f>M9+N9</f>
        <v>64</v>
      </c>
      <c r="Q21" s="1">
        <f>M10+N10</f>
        <v>64</v>
      </c>
      <c r="R21" s="1">
        <f>M11+N11</f>
        <v>64</v>
      </c>
      <c r="S21" s="1">
        <f>M12+N12</f>
        <v>61</v>
      </c>
    </row>
    <row r="22" spans="1:19">
      <c r="A22" s="20">
        <v>17</v>
      </c>
      <c r="B22" s="4" t="s">
        <v>342</v>
      </c>
      <c r="C22" s="39" t="s">
        <v>343</v>
      </c>
      <c r="D22" s="27">
        <v>5.82</v>
      </c>
      <c r="E22" s="27">
        <v>7.9</v>
      </c>
      <c r="F22" s="27">
        <v>8.85</v>
      </c>
      <c r="G22" s="27">
        <v>9</v>
      </c>
      <c r="H22" s="27">
        <v>9.25</v>
      </c>
      <c r="I22" s="27">
        <v>8.75</v>
      </c>
      <c r="J22" s="27">
        <v>8.32</v>
      </c>
      <c r="L22" s="17" t="s">
        <v>65</v>
      </c>
      <c r="M22" s="14">
        <f>M21/M20*100</f>
        <v>76.5625</v>
      </c>
      <c r="N22" s="14">
        <f>N21/N20*100</f>
        <v>98.4375</v>
      </c>
      <c r="O22" s="14">
        <f t="shared" ref="O22:S22" si="1">O21/O20*100</f>
        <v>95.3125</v>
      </c>
      <c r="P22" s="14">
        <f t="shared" si="1"/>
        <v>100</v>
      </c>
      <c r="Q22" s="14">
        <f t="shared" si="1"/>
        <v>100</v>
      </c>
      <c r="R22" s="14">
        <f t="shared" si="1"/>
        <v>100</v>
      </c>
      <c r="S22" s="14">
        <f t="shared" si="1"/>
        <v>95.3125</v>
      </c>
    </row>
    <row r="23" spans="1:19">
      <c r="A23" s="20">
        <v>18</v>
      </c>
      <c r="B23" s="4" t="s">
        <v>344</v>
      </c>
      <c r="C23" s="39" t="s">
        <v>345</v>
      </c>
      <c r="D23" s="27">
        <v>5.64</v>
      </c>
      <c r="E23" s="27">
        <v>0</v>
      </c>
      <c r="F23" s="27">
        <v>0</v>
      </c>
      <c r="G23" s="27">
        <v>7</v>
      </c>
      <c r="H23" s="27">
        <v>9</v>
      </c>
      <c r="I23" s="27">
        <v>8.5</v>
      </c>
      <c r="J23" s="27">
        <v>0</v>
      </c>
      <c r="L23" s="18" t="s">
        <v>68</v>
      </c>
      <c r="M23" s="18" t="str">
        <f>IF(M22&gt;=75,"3",IF(M22&gt;=60,"2",IF(M22&gt;=50,"1","0")))</f>
        <v>3</v>
      </c>
      <c r="N23" s="18" t="str">
        <f t="shared" ref="N23:S23" si="2">IF(N22&gt;=75,"3",IF(N22&gt;=60,"2",IF(N22&gt;=50,"1","0")))</f>
        <v>3</v>
      </c>
      <c r="O23" s="18" t="str">
        <f t="shared" si="2"/>
        <v>3</v>
      </c>
      <c r="P23" s="18" t="str">
        <f t="shared" si="2"/>
        <v>3</v>
      </c>
      <c r="Q23" s="18" t="str">
        <f t="shared" si="2"/>
        <v>3</v>
      </c>
      <c r="R23" s="18" t="str">
        <f t="shared" si="2"/>
        <v>3</v>
      </c>
      <c r="S23" s="18" t="str">
        <f t="shared" si="2"/>
        <v>3</v>
      </c>
    </row>
    <row r="24" spans="1:19">
      <c r="A24" s="20">
        <v>19</v>
      </c>
      <c r="B24" s="4" t="s">
        <v>346</v>
      </c>
      <c r="C24" s="39" t="s">
        <v>347</v>
      </c>
      <c r="D24" s="27">
        <v>7.09</v>
      </c>
      <c r="E24" s="27">
        <v>8.6999999999999993</v>
      </c>
      <c r="F24" s="27">
        <v>9.31</v>
      </c>
      <c r="G24" s="27">
        <v>9.08</v>
      </c>
      <c r="H24" s="27">
        <v>9.5</v>
      </c>
      <c r="I24" s="27">
        <v>9.25</v>
      </c>
      <c r="J24" s="27">
        <v>8.86</v>
      </c>
    </row>
    <row r="25" spans="1:19" ht="61.95" customHeight="1">
      <c r="A25" s="20">
        <v>20</v>
      </c>
      <c r="B25" s="4" t="s">
        <v>348</v>
      </c>
      <c r="C25" s="39" t="s">
        <v>349</v>
      </c>
      <c r="D25" s="27">
        <v>6.82</v>
      </c>
      <c r="E25" s="27">
        <v>8.6</v>
      </c>
      <c r="F25" s="27">
        <v>8.85</v>
      </c>
      <c r="G25" s="27">
        <v>9.08</v>
      </c>
      <c r="H25" s="27">
        <v>9</v>
      </c>
      <c r="I25" s="27">
        <v>8.75</v>
      </c>
      <c r="J25" s="27">
        <v>8.5500000000000007</v>
      </c>
      <c r="L25" s="50" t="s">
        <v>568</v>
      </c>
      <c r="M25" s="50"/>
      <c r="N25" s="50"/>
      <c r="O25" s="50"/>
      <c r="P25" s="50"/>
      <c r="Q25" s="50"/>
      <c r="R25" s="50"/>
      <c r="S25" s="50"/>
    </row>
    <row r="26" spans="1:19">
      <c r="A26" s="20">
        <v>21</v>
      </c>
      <c r="B26" s="4" t="s">
        <v>350</v>
      </c>
      <c r="C26" s="39" t="s">
        <v>351</v>
      </c>
      <c r="D26" s="27">
        <v>6.82</v>
      </c>
      <c r="E26" s="27">
        <v>8.1999999999999993</v>
      </c>
      <c r="F26" s="27">
        <v>9.5399999999999991</v>
      </c>
      <c r="G26" s="27">
        <v>9.31</v>
      </c>
      <c r="H26" s="27">
        <v>9</v>
      </c>
      <c r="I26" s="27">
        <v>8.75</v>
      </c>
      <c r="J26" s="27">
        <v>8.66</v>
      </c>
    </row>
    <row r="27" spans="1:19">
      <c r="A27" s="20">
        <v>22</v>
      </c>
      <c r="B27" s="4" t="s">
        <v>352</v>
      </c>
      <c r="C27" s="39" t="s">
        <v>353</v>
      </c>
      <c r="D27" s="27">
        <v>7.45</v>
      </c>
      <c r="E27" s="27">
        <v>8.6999999999999993</v>
      </c>
      <c r="F27" s="27">
        <v>9.08</v>
      </c>
      <c r="G27" s="27">
        <v>9.08</v>
      </c>
      <c r="H27" s="27">
        <v>8.75</v>
      </c>
      <c r="I27" s="27">
        <v>8</v>
      </c>
      <c r="J27" s="27">
        <v>8.5399999999999991</v>
      </c>
    </row>
    <row r="28" spans="1:19">
      <c r="A28" s="20">
        <v>23</v>
      </c>
      <c r="B28" s="4" t="s">
        <v>354</v>
      </c>
      <c r="C28" s="39" t="s">
        <v>355</v>
      </c>
      <c r="D28" s="27">
        <v>6.55</v>
      </c>
      <c r="E28" s="27">
        <v>8.6</v>
      </c>
      <c r="F28" s="27">
        <v>9.08</v>
      </c>
      <c r="G28" s="27">
        <v>9</v>
      </c>
      <c r="H28" s="27">
        <v>9</v>
      </c>
      <c r="I28" s="27">
        <v>8.75</v>
      </c>
      <c r="J28" s="27">
        <v>8.5399999999999991</v>
      </c>
    </row>
    <row r="29" spans="1:19">
      <c r="A29" s="20">
        <v>24</v>
      </c>
      <c r="B29" s="4" t="s">
        <v>356</v>
      </c>
      <c r="C29" s="39" t="s">
        <v>357</v>
      </c>
      <c r="D29" s="27">
        <v>7.36</v>
      </c>
      <c r="E29" s="27">
        <v>8.9</v>
      </c>
      <c r="F29" s="27">
        <v>9</v>
      </c>
      <c r="G29" s="27">
        <v>9.08</v>
      </c>
      <c r="H29" s="27">
        <v>9</v>
      </c>
      <c r="I29" s="27">
        <v>6.5</v>
      </c>
      <c r="J29" s="27">
        <v>8.32</v>
      </c>
    </row>
    <row r="30" spans="1:19">
      <c r="A30" s="20">
        <v>25</v>
      </c>
      <c r="B30" s="4" t="s">
        <v>358</v>
      </c>
      <c r="C30" s="39" t="s">
        <v>359</v>
      </c>
      <c r="D30" s="27">
        <v>6.91</v>
      </c>
      <c r="E30" s="27">
        <v>8.3000000000000007</v>
      </c>
      <c r="F30" s="27">
        <v>9.08</v>
      </c>
      <c r="G30" s="27">
        <v>8.77</v>
      </c>
      <c r="H30" s="27">
        <v>8.25</v>
      </c>
      <c r="I30" s="27">
        <v>6.75</v>
      </c>
      <c r="J30" s="27">
        <v>8.0399999999999991</v>
      </c>
    </row>
    <row r="31" spans="1:19">
      <c r="A31" s="20">
        <v>26</v>
      </c>
      <c r="B31" s="4" t="s">
        <v>360</v>
      </c>
      <c r="C31" s="39" t="s">
        <v>361</v>
      </c>
      <c r="D31" s="27">
        <v>5.55</v>
      </c>
      <c r="E31" s="27">
        <v>7.9</v>
      </c>
      <c r="F31" s="27">
        <v>9.23</v>
      </c>
      <c r="G31" s="27">
        <v>9.08</v>
      </c>
      <c r="H31" s="27">
        <v>9.25</v>
      </c>
      <c r="I31" s="27">
        <v>8.5</v>
      </c>
      <c r="J31" s="27">
        <v>8.32</v>
      </c>
    </row>
    <row r="32" spans="1:19">
      <c r="A32" s="20">
        <v>27</v>
      </c>
      <c r="B32" s="4" t="s">
        <v>362</v>
      </c>
      <c r="C32" s="39" t="s">
        <v>363</v>
      </c>
      <c r="D32" s="27">
        <v>6.36</v>
      </c>
      <c r="E32" s="27">
        <v>8.9</v>
      </c>
      <c r="F32" s="27">
        <v>9.08</v>
      </c>
      <c r="G32" s="27">
        <v>9.08</v>
      </c>
      <c r="H32" s="27">
        <v>8.5</v>
      </c>
      <c r="I32" s="27">
        <v>8.5</v>
      </c>
      <c r="J32" s="27">
        <v>8.44</v>
      </c>
    </row>
    <row r="33" spans="1:10">
      <c r="A33" s="20">
        <v>28</v>
      </c>
      <c r="B33" s="4" t="s">
        <v>364</v>
      </c>
      <c r="C33" s="39" t="s">
        <v>365</v>
      </c>
      <c r="D33" s="27">
        <v>7.55</v>
      </c>
      <c r="E33" s="27">
        <v>8.6999999999999993</v>
      </c>
      <c r="F33" s="27">
        <v>9.08</v>
      </c>
      <c r="G33" s="27">
        <v>9.31</v>
      </c>
      <c r="H33" s="27">
        <v>8.5</v>
      </c>
      <c r="I33" s="27">
        <v>8.5</v>
      </c>
      <c r="J33" s="27">
        <v>8.6300000000000008</v>
      </c>
    </row>
    <row r="34" spans="1:10">
      <c r="A34" s="20">
        <v>29</v>
      </c>
      <c r="B34" s="4" t="s">
        <v>366</v>
      </c>
      <c r="C34" s="39" t="s">
        <v>367</v>
      </c>
      <c r="D34" s="27">
        <v>6</v>
      </c>
      <c r="E34" s="27">
        <v>7.6</v>
      </c>
      <c r="F34" s="27">
        <v>9.31</v>
      </c>
      <c r="G34" s="27">
        <v>9.08</v>
      </c>
      <c r="H34" s="27">
        <v>8.75</v>
      </c>
      <c r="I34" s="27">
        <v>8.5</v>
      </c>
      <c r="J34" s="27">
        <v>8.2799999999999994</v>
      </c>
    </row>
    <row r="35" spans="1:10">
      <c r="A35" s="20">
        <v>30</v>
      </c>
      <c r="B35" s="4" t="s">
        <v>368</v>
      </c>
      <c r="C35" s="39" t="s">
        <v>369</v>
      </c>
      <c r="D35" s="27">
        <v>6.09</v>
      </c>
      <c r="E35" s="27">
        <v>8</v>
      </c>
      <c r="F35" s="27">
        <v>8.6199999999999992</v>
      </c>
      <c r="G35" s="27">
        <v>8.77</v>
      </c>
      <c r="H35" s="27">
        <v>9.25</v>
      </c>
      <c r="I35" s="27">
        <v>8.75</v>
      </c>
      <c r="J35" s="27">
        <v>8.3000000000000007</v>
      </c>
    </row>
    <row r="36" spans="1:10">
      <c r="A36" s="20">
        <v>31</v>
      </c>
      <c r="B36" s="4" t="s">
        <v>370</v>
      </c>
      <c r="C36" s="39" t="s">
        <v>371</v>
      </c>
      <c r="D36" s="27">
        <v>7.18</v>
      </c>
      <c r="E36" s="27">
        <v>9</v>
      </c>
      <c r="F36" s="27">
        <v>9.08</v>
      </c>
      <c r="G36" s="27">
        <v>9</v>
      </c>
      <c r="H36" s="27">
        <v>8.5</v>
      </c>
      <c r="I36" s="27">
        <v>9.25</v>
      </c>
      <c r="J36" s="27">
        <v>8.69</v>
      </c>
    </row>
    <row r="37" spans="1:10">
      <c r="A37" s="20">
        <v>32</v>
      </c>
      <c r="B37" s="4" t="s">
        <v>372</v>
      </c>
      <c r="C37" s="39" t="s">
        <v>373</v>
      </c>
      <c r="D37" s="27">
        <v>5.91</v>
      </c>
      <c r="E37" s="27">
        <v>7.2</v>
      </c>
      <c r="F37" s="27">
        <v>8.6</v>
      </c>
      <c r="G37" s="27">
        <v>9.08</v>
      </c>
      <c r="H37" s="27">
        <v>8.25</v>
      </c>
      <c r="I37" s="27">
        <v>8.25</v>
      </c>
      <c r="J37" s="27">
        <v>7.96</v>
      </c>
    </row>
    <row r="38" spans="1:10">
      <c r="A38" s="20">
        <v>33</v>
      </c>
      <c r="B38" s="4" t="s">
        <v>374</v>
      </c>
      <c r="C38" s="39" t="s">
        <v>375</v>
      </c>
      <c r="D38" s="27">
        <v>5.55</v>
      </c>
      <c r="E38" s="27">
        <v>7.3</v>
      </c>
      <c r="F38" s="27">
        <v>8.6199999999999992</v>
      </c>
      <c r="G38" s="27">
        <v>8.77</v>
      </c>
      <c r="H38" s="27">
        <v>9</v>
      </c>
      <c r="I38" s="27">
        <v>8.25</v>
      </c>
      <c r="J38" s="27">
        <v>7.99</v>
      </c>
    </row>
    <row r="39" spans="1:10">
      <c r="A39" s="20">
        <v>34</v>
      </c>
      <c r="B39" s="4" t="s">
        <v>376</v>
      </c>
      <c r="C39" s="39" t="s">
        <v>377</v>
      </c>
      <c r="D39" s="27">
        <v>7</v>
      </c>
      <c r="E39" s="27">
        <v>8.6</v>
      </c>
      <c r="F39" s="27">
        <v>9.08</v>
      </c>
      <c r="G39" s="27">
        <v>9.08</v>
      </c>
      <c r="H39" s="27">
        <v>8.5</v>
      </c>
      <c r="I39" s="27">
        <v>8.25</v>
      </c>
      <c r="J39" s="27">
        <v>8.4499999999999993</v>
      </c>
    </row>
    <row r="40" spans="1:10">
      <c r="A40" s="20">
        <v>35</v>
      </c>
      <c r="B40" s="4" t="s">
        <v>378</v>
      </c>
      <c r="C40" s="39" t="s">
        <v>379</v>
      </c>
      <c r="D40" s="27">
        <v>7.18</v>
      </c>
      <c r="E40" s="27">
        <v>9</v>
      </c>
      <c r="F40" s="27">
        <v>9.5399999999999991</v>
      </c>
      <c r="G40" s="27">
        <v>9.5399999999999991</v>
      </c>
      <c r="H40" s="27">
        <v>8.75</v>
      </c>
      <c r="I40" s="27">
        <v>8.5</v>
      </c>
      <c r="J40" s="27">
        <v>8.7899999999999991</v>
      </c>
    </row>
    <row r="41" spans="1:10">
      <c r="A41" s="20">
        <v>36</v>
      </c>
      <c r="B41" s="4" t="s">
        <v>380</v>
      </c>
      <c r="C41" s="39" t="s">
        <v>381</v>
      </c>
      <c r="D41" s="27">
        <v>6.36</v>
      </c>
      <c r="E41" s="27">
        <v>8.8000000000000007</v>
      </c>
      <c r="F41" s="27">
        <v>9.31</v>
      </c>
      <c r="G41" s="27">
        <v>9.5399999999999991</v>
      </c>
      <c r="H41" s="27">
        <v>8.75</v>
      </c>
      <c r="I41" s="27">
        <v>7.75</v>
      </c>
      <c r="J41" s="27">
        <v>8.4600000000000009</v>
      </c>
    </row>
    <row r="42" spans="1:10">
      <c r="A42" s="20">
        <v>37</v>
      </c>
      <c r="B42" s="4" t="s">
        <v>382</v>
      </c>
      <c r="C42" s="39" t="s">
        <v>383</v>
      </c>
      <c r="D42" s="27">
        <v>6.82</v>
      </c>
      <c r="E42" s="27">
        <v>8.5</v>
      </c>
      <c r="F42" s="27">
        <v>9.5399999999999991</v>
      </c>
      <c r="G42" s="27">
        <v>9.77</v>
      </c>
      <c r="H42" s="27">
        <v>9.5</v>
      </c>
      <c r="I42" s="27">
        <v>9.5</v>
      </c>
      <c r="J42" s="27">
        <v>9</v>
      </c>
    </row>
    <row r="43" spans="1:10">
      <c r="A43" s="20">
        <v>38</v>
      </c>
      <c r="B43" s="4" t="s">
        <v>384</v>
      </c>
      <c r="C43" s="39" t="s">
        <v>385</v>
      </c>
      <c r="D43" s="27">
        <v>7.73</v>
      </c>
      <c r="E43" s="27">
        <v>8.9</v>
      </c>
      <c r="F43" s="27">
        <v>8.6199999999999992</v>
      </c>
      <c r="G43" s="27">
        <v>9.08</v>
      </c>
      <c r="H43" s="27">
        <v>8.25</v>
      </c>
      <c r="I43" s="27">
        <v>6</v>
      </c>
      <c r="J43" s="27">
        <v>8.1</v>
      </c>
    </row>
    <row r="44" spans="1:10">
      <c r="A44" s="20">
        <v>39</v>
      </c>
      <c r="B44" s="4" t="s">
        <v>386</v>
      </c>
      <c r="C44" s="39" t="s">
        <v>387</v>
      </c>
      <c r="D44" s="27">
        <v>6.65</v>
      </c>
      <c r="E44" s="27">
        <v>8.3000000000000007</v>
      </c>
      <c r="F44" s="27">
        <v>8.85</v>
      </c>
      <c r="G44" s="27">
        <v>9.08</v>
      </c>
      <c r="H44" s="27">
        <v>9</v>
      </c>
      <c r="I44" s="27">
        <v>9</v>
      </c>
      <c r="J44" s="27">
        <v>8.51</v>
      </c>
    </row>
    <row r="45" spans="1:10">
      <c r="A45" s="20">
        <v>40</v>
      </c>
      <c r="B45" s="4" t="s">
        <v>388</v>
      </c>
      <c r="C45" s="39" t="s">
        <v>389</v>
      </c>
      <c r="D45" s="27">
        <v>5.82</v>
      </c>
      <c r="E45" s="27">
        <v>8</v>
      </c>
      <c r="F45" s="27">
        <v>9.08</v>
      </c>
      <c r="G45" s="27">
        <v>9.08</v>
      </c>
      <c r="H45" s="27">
        <v>8.25</v>
      </c>
      <c r="I45" s="27">
        <v>8.5</v>
      </c>
      <c r="J45" s="27">
        <v>8.18</v>
      </c>
    </row>
    <row r="46" spans="1:10">
      <c r="A46" s="20">
        <v>41</v>
      </c>
      <c r="B46" s="4" t="s">
        <v>390</v>
      </c>
      <c r="C46" s="39" t="s">
        <v>391</v>
      </c>
      <c r="D46" s="27">
        <v>7.82</v>
      </c>
      <c r="E46" s="27">
        <v>8.6999999999999993</v>
      </c>
      <c r="F46" s="27">
        <v>9.08</v>
      </c>
      <c r="G46" s="27">
        <v>9.08</v>
      </c>
      <c r="H46" s="27">
        <v>9.25</v>
      </c>
      <c r="I46" s="27">
        <v>8.75</v>
      </c>
      <c r="J46" s="27">
        <v>8.8000000000000007</v>
      </c>
    </row>
    <row r="47" spans="1:10">
      <c r="A47" s="20">
        <v>42</v>
      </c>
      <c r="B47" s="4" t="s">
        <v>392</v>
      </c>
      <c r="C47" s="39" t="s">
        <v>393</v>
      </c>
      <c r="D47" s="27">
        <v>6.64</v>
      </c>
      <c r="E47" s="27">
        <v>8.6</v>
      </c>
      <c r="F47" s="27">
        <v>9.31</v>
      </c>
      <c r="G47" s="27">
        <v>9.08</v>
      </c>
      <c r="H47" s="27">
        <v>9.25</v>
      </c>
      <c r="I47" s="27">
        <v>8.75</v>
      </c>
      <c r="J47" s="27">
        <v>8.65</v>
      </c>
    </row>
    <row r="48" spans="1:10">
      <c r="A48" s="20">
        <v>43</v>
      </c>
      <c r="B48" s="4" t="s">
        <v>394</v>
      </c>
      <c r="C48" s="39" t="s">
        <v>395</v>
      </c>
      <c r="D48" s="27">
        <v>6.18</v>
      </c>
      <c r="E48" s="27">
        <v>7.3</v>
      </c>
      <c r="F48" s="27">
        <v>8.85</v>
      </c>
      <c r="G48" s="27">
        <v>8.77</v>
      </c>
      <c r="H48" s="27">
        <v>9</v>
      </c>
      <c r="I48" s="27">
        <v>8.75</v>
      </c>
      <c r="J48" s="27">
        <v>8.2100000000000009</v>
      </c>
    </row>
    <row r="49" spans="1:12">
      <c r="A49" s="20">
        <v>44</v>
      </c>
      <c r="B49" s="4" t="s">
        <v>396</v>
      </c>
      <c r="C49" s="39" t="s">
        <v>397</v>
      </c>
      <c r="D49" s="27">
        <v>7.09</v>
      </c>
      <c r="E49" s="27">
        <v>8.3000000000000007</v>
      </c>
      <c r="F49" s="27">
        <v>8.85</v>
      </c>
      <c r="G49" s="27">
        <v>9.23</v>
      </c>
      <c r="H49" s="27">
        <v>8.5</v>
      </c>
      <c r="I49" s="27">
        <v>8.75</v>
      </c>
      <c r="J49" s="27">
        <v>8.49</v>
      </c>
    </row>
    <row r="50" spans="1:12">
      <c r="A50" s="20">
        <v>45</v>
      </c>
      <c r="B50" s="4" t="s">
        <v>398</v>
      </c>
      <c r="C50" s="39" t="s">
        <v>399</v>
      </c>
      <c r="D50" s="27">
        <v>7.73</v>
      </c>
      <c r="E50" s="27">
        <v>8.6999999999999993</v>
      </c>
      <c r="F50" s="27">
        <v>8.85</v>
      </c>
      <c r="G50" s="27">
        <v>9.08</v>
      </c>
      <c r="H50" s="27">
        <v>8.5</v>
      </c>
      <c r="I50" s="27">
        <v>8.25</v>
      </c>
      <c r="J50" s="27">
        <v>8.5399999999999991</v>
      </c>
    </row>
    <row r="51" spans="1:12">
      <c r="A51" s="20">
        <v>46</v>
      </c>
      <c r="B51" s="4" t="s">
        <v>400</v>
      </c>
      <c r="C51" s="39" t="s">
        <v>401</v>
      </c>
      <c r="D51" s="27">
        <v>6.73</v>
      </c>
      <c r="E51" s="27">
        <v>8.3000000000000007</v>
      </c>
      <c r="F51" s="27">
        <v>8.85</v>
      </c>
      <c r="G51" s="27">
        <v>9.31</v>
      </c>
      <c r="H51" s="27">
        <v>8.75</v>
      </c>
      <c r="I51" s="27">
        <v>8.75</v>
      </c>
      <c r="J51" s="27">
        <v>8.49</v>
      </c>
    </row>
    <row r="52" spans="1:12">
      <c r="A52" s="20">
        <v>47</v>
      </c>
      <c r="B52" s="4" t="s">
        <v>117</v>
      </c>
      <c r="C52" s="39" t="s">
        <v>402</v>
      </c>
      <c r="D52" s="27">
        <v>7.45</v>
      </c>
      <c r="E52" s="27">
        <v>8.9</v>
      </c>
      <c r="F52" s="27">
        <v>9.08</v>
      </c>
      <c r="G52" s="27">
        <v>9.31</v>
      </c>
      <c r="H52" s="27">
        <v>9.25</v>
      </c>
      <c r="I52" s="27">
        <v>8.25</v>
      </c>
      <c r="J52" s="27">
        <v>8.73</v>
      </c>
    </row>
    <row r="53" spans="1:12">
      <c r="A53" s="20">
        <v>48</v>
      </c>
      <c r="B53" s="4" t="s">
        <v>403</v>
      </c>
      <c r="C53" s="39" t="s">
        <v>404</v>
      </c>
      <c r="D53" s="27">
        <v>6.18</v>
      </c>
      <c r="E53" s="27">
        <v>7.9</v>
      </c>
      <c r="F53" s="27">
        <v>8.3800000000000008</v>
      </c>
      <c r="G53" s="27">
        <v>8.08</v>
      </c>
      <c r="H53" s="27">
        <v>8.25</v>
      </c>
      <c r="I53" s="27">
        <v>8.75</v>
      </c>
      <c r="J53" s="27">
        <v>7.96</v>
      </c>
    </row>
    <row r="54" spans="1:12">
      <c r="A54" s="20">
        <v>49</v>
      </c>
      <c r="B54" s="4" t="s">
        <v>405</v>
      </c>
      <c r="C54" s="39" t="s">
        <v>406</v>
      </c>
      <c r="D54" s="28">
        <v>5.73</v>
      </c>
      <c r="E54" s="28">
        <v>7.9</v>
      </c>
      <c r="F54" s="27">
        <v>9.08</v>
      </c>
      <c r="G54" s="27">
        <v>9.08</v>
      </c>
      <c r="H54" s="27">
        <v>8.75</v>
      </c>
      <c r="I54" s="27">
        <v>8.75</v>
      </c>
      <c r="J54" s="27">
        <v>8.2799999999999994</v>
      </c>
    </row>
    <row r="55" spans="1:12">
      <c r="A55" s="20">
        <v>50</v>
      </c>
      <c r="B55" s="4" t="s">
        <v>407</v>
      </c>
      <c r="C55" s="39" t="s">
        <v>408</v>
      </c>
      <c r="D55" s="28">
        <v>7.09</v>
      </c>
      <c r="E55" s="28">
        <v>8</v>
      </c>
      <c r="F55" s="27">
        <v>8.77</v>
      </c>
      <c r="G55" s="27">
        <v>9.08</v>
      </c>
      <c r="H55" s="27">
        <v>8</v>
      </c>
      <c r="I55" s="27">
        <v>8.25</v>
      </c>
      <c r="J55" s="27">
        <v>8.24</v>
      </c>
    </row>
    <row r="56" spans="1:12">
      <c r="A56" s="20">
        <v>51</v>
      </c>
      <c r="B56" s="4" t="s">
        <v>409</v>
      </c>
      <c r="C56" s="39" t="s">
        <v>410</v>
      </c>
      <c r="D56" s="28">
        <v>6.73</v>
      </c>
      <c r="E56" s="28">
        <v>8.9</v>
      </c>
      <c r="F56" s="27">
        <v>9.31</v>
      </c>
      <c r="G56" s="27">
        <v>9.31</v>
      </c>
      <c r="H56" s="27">
        <v>9</v>
      </c>
      <c r="I56" s="27">
        <v>8.75</v>
      </c>
      <c r="J56" s="27">
        <v>8.6999999999999993</v>
      </c>
    </row>
    <row r="57" spans="1:12">
      <c r="A57" s="20">
        <v>52</v>
      </c>
      <c r="B57" s="4" t="s">
        <v>411</v>
      </c>
      <c r="C57" s="39" t="s">
        <v>412</v>
      </c>
      <c r="D57" s="35">
        <v>6</v>
      </c>
      <c r="E57" s="28">
        <v>8.6</v>
      </c>
      <c r="F57" s="27">
        <v>8.85</v>
      </c>
      <c r="G57" s="27">
        <v>9.08</v>
      </c>
      <c r="H57" s="27">
        <v>8.25</v>
      </c>
      <c r="I57" s="27">
        <v>8</v>
      </c>
      <c r="J57" s="27">
        <v>8.17</v>
      </c>
    </row>
    <row r="58" spans="1:12">
      <c r="A58" s="20">
        <v>53</v>
      </c>
      <c r="B58" s="4" t="s">
        <v>413</v>
      </c>
      <c r="C58" s="39" t="s">
        <v>414</v>
      </c>
      <c r="D58" s="28">
        <v>5.82</v>
      </c>
      <c r="E58" s="28">
        <v>7.3</v>
      </c>
      <c r="F58" s="27">
        <v>8.85</v>
      </c>
      <c r="G58" s="27">
        <v>9.08</v>
      </c>
      <c r="H58" s="27">
        <v>7.75</v>
      </c>
      <c r="I58" s="27">
        <v>7.75</v>
      </c>
      <c r="J58" s="27">
        <v>7.83</v>
      </c>
    </row>
    <row r="59" spans="1:12">
      <c r="A59" s="20">
        <v>54</v>
      </c>
      <c r="B59" s="21" t="s">
        <v>415</v>
      </c>
      <c r="C59" s="39" t="s">
        <v>416</v>
      </c>
      <c r="D59" s="28">
        <v>7.27</v>
      </c>
      <c r="E59" s="28">
        <v>8.6999999999999993</v>
      </c>
      <c r="F59" s="28">
        <v>8.6199999999999992</v>
      </c>
      <c r="G59" s="28">
        <v>8.58</v>
      </c>
      <c r="H59" s="28">
        <v>9.25</v>
      </c>
      <c r="I59" s="35">
        <v>9</v>
      </c>
      <c r="J59" s="28">
        <v>8.6300000000000008</v>
      </c>
      <c r="L59" s="23"/>
    </row>
    <row r="60" spans="1:12">
      <c r="A60" s="20">
        <v>55</v>
      </c>
      <c r="B60" s="21" t="s">
        <v>417</v>
      </c>
      <c r="C60" s="39" t="s">
        <v>418</v>
      </c>
      <c r="D60" s="28">
        <v>7.82</v>
      </c>
      <c r="E60" s="28">
        <v>8.9</v>
      </c>
      <c r="F60" s="28">
        <v>9.08</v>
      </c>
      <c r="G60" s="35">
        <v>9</v>
      </c>
      <c r="H60" s="28">
        <v>9.25</v>
      </c>
      <c r="I60" s="35">
        <v>8.5</v>
      </c>
      <c r="J60" s="28">
        <v>8.77</v>
      </c>
    </row>
    <row r="61" spans="1:12">
      <c r="A61" s="20">
        <v>56</v>
      </c>
      <c r="B61" s="21" t="s">
        <v>419</v>
      </c>
      <c r="C61" s="39" t="s">
        <v>420</v>
      </c>
      <c r="D61" s="28">
        <v>6.82</v>
      </c>
      <c r="E61" s="28">
        <v>8</v>
      </c>
      <c r="F61" s="28" t="s">
        <v>447</v>
      </c>
      <c r="G61" s="28">
        <v>8.31</v>
      </c>
      <c r="H61" s="28">
        <v>8.25</v>
      </c>
      <c r="I61" s="28">
        <v>8.75</v>
      </c>
      <c r="J61" s="28" t="s">
        <v>447</v>
      </c>
    </row>
    <row r="62" spans="1:12">
      <c r="A62" s="20">
        <v>57</v>
      </c>
      <c r="B62" s="21" t="s">
        <v>421</v>
      </c>
      <c r="C62" s="39" t="s">
        <v>422</v>
      </c>
      <c r="D62" s="28">
        <v>7.36</v>
      </c>
      <c r="E62" s="28">
        <v>9</v>
      </c>
      <c r="F62" s="28">
        <v>9.23</v>
      </c>
      <c r="G62" s="35">
        <v>9</v>
      </c>
      <c r="H62" s="35">
        <v>8.5</v>
      </c>
      <c r="I62" s="35">
        <v>8.5</v>
      </c>
      <c r="J62" s="28">
        <v>8.6199999999999992</v>
      </c>
    </row>
    <row r="63" spans="1:12">
      <c r="A63" s="20">
        <v>58</v>
      </c>
      <c r="B63" s="21" t="s">
        <v>142</v>
      </c>
      <c r="C63" s="39" t="s">
        <v>423</v>
      </c>
      <c r="D63" s="28">
        <v>6.27</v>
      </c>
      <c r="E63" s="28">
        <v>7.9</v>
      </c>
      <c r="F63" s="28" t="s">
        <v>447</v>
      </c>
      <c r="G63" s="28">
        <v>7.85</v>
      </c>
      <c r="H63" s="35">
        <v>8</v>
      </c>
      <c r="I63" s="28">
        <v>8.25</v>
      </c>
      <c r="J63" s="28" t="s">
        <v>447</v>
      </c>
    </row>
    <row r="64" spans="1:12">
      <c r="A64" s="20">
        <v>59</v>
      </c>
      <c r="B64" s="21" t="s">
        <v>424</v>
      </c>
      <c r="C64" s="39" t="s">
        <v>425</v>
      </c>
      <c r="D64" s="28">
        <v>6.64</v>
      </c>
      <c r="E64" s="28">
        <v>8.1999999999999993</v>
      </c>
      <c r="F64" s="28">
        <v>9.23</v>
      </c>
      <c r="G64" s="28">
        <v>9.08</v>
      </c>
      <c r="H64" s="35">
        <v>8.5</v>
      </c>
      <c r="I64" s="35">
        <v>8</v>
      </c>
      <c r="J64" s="28">
        <v>8.32</v>
      </c>
    </row>
    <row r="65" spans="1:10">
      <c r="A65" s="20">
        <v>60</v>
      </c>
      <c r="B65" s="21" t="s">
        <v>426</v>
      </c>
      <c r="C65" s="39" t="s">
        <v>427</v>
      </c>
      <c r="D65" s="28">
        <v>5.64</v>
      </c>
      <c r="E65" s="28">
        <v>7.9</v>
      </c>
      <c r="F65" s="28">
        <v>8.85</v>
      </c>
      <c r="G65" s="28">
        <v>9.23</v>
      </c>
      <c r="H65" s="35">
        <v>9</v>
      </c>
      <c r="I65" s="35">
        <v>8</v>
      </c>
      <c r="J65" s="28">
        <v>8.17</v>
      </c>
    </row>
    <row r="66" spans="1:10">
      <c r="A66" s="20">
        <v>61</v>
      </c>
      <c r="B66" s="21" t="s">
        <v>147</v>
      </c>
      <c r="C66" s="39" t="s">
        <v>428</v>
      </c>
      <c r="D66" s="35">
        <v>8</v>
      </c>
      <c r="E66" s="28">
        <v>9</v>
      </c>
      <c r="F66" s="28">
        <v>9.08</v>
      </c>
      <c r="G66" s="35">
        <v>9</v>
      </c>
      <c r="H66" s="28">
        <v>8.25</v>
      </c>
      <c r="I66" s="28">
        <v>7.75</v>
      </c>
      <c r="J66" s="28">
        <v>8.52</v>
      </c>
    </row>
    <row r="67" spans="1:10">
      <c r="A67" s="20">
        <v>62</v>
      </c>
      <c r="B67" s="21" t="s">
        <v>429</v>
      </c>
      <c r="C67" s="39" t="s">
        <v>430</v>
      </c>
      <c r="D67" s="28">
        <v>6.36</v>
      </c>
      <c r="E67" s="28">
        <v>7.9</v>
      </c>
      <c r="F67" s="28">
        <v>9.08</v>
      </c>
      <c r="G67" s="28">
        <v>9.77</v>
      </c>
      <c r="H67" s="35">
        <v>9</v>
      </c>
      <c r="I67" s="28">
        <v>8.25</v>
      </c>
      <c r="J67" s="28">
        <v>8.4600000000000009</v>
      </c>
    </row>
    <row r="68" spans="1:10">
      <c r="A68" s="40">
        <v>63</v>
      </c>
      <c r="B68" s="41" t="s">
        <v>431</v>
      </c>
      <c r="C68" s="42" t="s">
        <v>432</v>
      </c>
      <c r="D68" s="43">
        <v>6.8</v>
      </c>
      <c r="E68" s="43">
        <v>8.6</v>
      </c>
      <c r="F68" s="43">
        <v>9.08</v>
      </c>
      <c r="G68" s="43">
        <v>9.23</v>
      </c>
      <c r="H68" s="44">
        <v>9</v>
      </c>
      <c r="I68" s="43">
        <v>8.75</v>
      </c>
      <c r="J68" s="43">
        <v>8.6199999999999992</v>
      </c>
    </row>
    <row r="69" spans="1:10">
      <c r="A69" s="20">
        <v>64</v>
      </c>
      <c r="B69" s="21" t="s">
        <v>433</v>
      </c>
      <c r="C69" s="47" t="s">
        <v>434</v>
      </c>
      <c r="D69" s="28">
        <v>6.27</v>
      </c>
      <c r="E69" s="28">
        <v>8.6</v>
      </c>
      <c r="F69" s="28">
        <v>9.08</v>
      </c>
      <c r="G69" s="28">
        <v>9.08</v>
      </c>
      <c r="H69" s="35">
        <v>9</v>
      </c>
      <c r="I69" s="35">
        <v>9</v>
      </c>
      <c r="J69" s="28">
        <v>8.5500000000000007</v>
      </c>
    </row>
    <row r="70" spans="1:10">
      <c r="A70" s="45"/>
      <c r="B70" s="46"/>
    </row>
    <row r="71" spans="1:10">
      <c r="A71" s="45"/>
      <c r="B71" s="46"/>
    </row>
    <row r="72" spans="1:10">
      <c r="A72" s="45"/>
      <c r="B72" s="46"/>
    </row>
    <row r="73" spans="1:10">
      <c r="A73" s="45"/>
      <c r="B73" s="46"/>
    </row>
    <row r="74" spans="1:10">
      <c r="A74" s="45"/>
      <c r="B74" s="46"/>
    </row>
    <row r="75" spans="1:10">
      <c r="A75" s="45"/>
      <c r="B75" s="46"/>
    </row>
    <row r="76" spans="1:10">
      <c r="A76" s="45"/>
      <c r="B76" s="46"/>
    </row>
    <row r="77" spans="1:10">
      <c r="A77" s="45"/>
      <c r="B77" s="46"/>
    </row>
    <row r="78" spans="1:10">
      <c r="A78" s="45"/>
      <c r="B78" s="46"/>
    </row>
    <row r="79" spans="1:10">
      <c r="A79" s="45"/>
      <c r="B79" s="46"/>
    </row>
    <row r="80" spans="1:10">
      <c r="A80" s="45"/>
      <c r="B80" s="46"/>
    </row>
    <row r="81" spans="1:2">
      <c r="A81" s="45"/>
      <c r="B81" s="46"/>
    </row>
    <row r="82" spans="1:2">
      <c r="A82" s="45"/>
      <c r="B82" s="46"/>
    </row>
    <row r="83" spans="1:2">
      <c r="A83" s="45"/>
      <c r="B83" s="46"/>
    </row>
    <row r="84" spans="1:2">
      <c r="A84" s="45"/>
      <c r="B84" s="46"/>
    </row>
    <row r="85" spans="1:2">
      <c r="A85" s="45"/>
      <c r="B85" s="46"/>
    </row>
    <row r="86" spans="1:2">
      <c r="A86" s="45"/>
      <c r="B86" s="46"/>
    </row>
    <row r="87" spans="1:2">
      <c r="A87" s="45"/>
      <c r="B87" s="46"/>
    </row>
    <row r="88" spans="1:2">
      <c r="A88" s="45"/>
      <c r="B88" s="46"/>
    </row>
    <row r="89" spans="1:2">
      <c r="A89" s="45"/>
      <c r="B89" s="46"/>
    </row>
    <row r="90" spans="1:2">
      <c r="A90" s="45"/>
      <c r="B90" s="46"/>
    </row>
    <row r="91" spans="1:2">
      <c r="A91" s="45"/>
      <c r="B91" s="46"/>
    </row>
    <row r="92" spans="1:2">
      <c r="A92" s="45"/>
      <c r="B92" s="46"/>
    </row>
    <row r="93" spans="1:2">
      <c r="A93" s="45"/>
      <c r="B93" s="46"/>
    </row>
    <row r="94" spans="1:2">
      <c r="A94" s="45"/>
      <c r="B94" s="46"/>
    </row>
    <row r="95" spans="1:2">
      <c r="A95" s="45"/>
      <c r="B95" s="46"/>
    </row>
    <row r="96" spans="1:2">
      <c r="A96" s="45"/>
      <c r="B96" s="46"/>
    </row>
    <row r="97" spans="1:2">
      <c r="A97" s="45"/>
      <c r="B97" s="46"/>
    </row>
    <row r="98" spans="1:2">
      <c r="A98" s="45"/>
      <c r="B98" s="46"/>
    </row>
    <row r="99" spans="1:2">
      <c r="A99" s="45"/>
      <c r="B99" s="46"/>
    </row>
    <row r="100" spans="1:2">
      <c r="A100" s="45"/>
      <c r="B100" s="46"/>
    </row>
    <row r="101" spans="1:2">
      <c r="A101" s="45"/>
      <c r="B101" s="46"/>
    </row>
    <row r="102" spans="1:2">
      <c r="A102" s="45"/>
      <c r="B102" s="46"/>
    </row>
    <row r="103" spans="1:2">
      <c r="A103" s="45"/>
      <c r="B103" s="46"/>
    </row>
    <row r="104" spans="1:2">
      <c r="A104" s="45"/>
      <c r="B104" s="46"/>
    </row>
    <row r="105" spans="1:2">
      <c r="A105" s="45"/>
      <c r="B105" s="46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5"/>
  <sheetViews>
    <sheetView tabSelected="1" workbookViewId="0">
      <selection activeCell="N13" sqref="N13"/>
    </sheetView>
  </sheetViews>
  <sheetFormatPr defaultColWidth="9" defaultRowHeight="14.4"/>
  <cols>
    <col min="1" max="1" width="6.5546875" customWidth="1"/>
    <col min="2" max="2" width="15.109375" customWidth="1"/>
    <col min="3" max="3" width="20.6640625" customWidth="1"/>
    <col min="12" max="12" width="39" customWidth="1"/>
    <col min="13" max="13" width="15.554687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6" ht="20.399999999999999" customHeight="1">
      <c r="A2" s="52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6" ht="22.95" customHeight="1">
      <c r="A3" s="51" t="s">
        <v>556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>
      <c r="A4" s="53" t="s">
        <v>557</v>
      </c>
      <c r="B4" s="53"/>
      <c r="C4" s="53"/>
      <c r="D4" s="53"/>
      <c r="E4" s="53" t="s">
        <v>2</v>
      </c>
      <c r="F4" s="53"/>
      <c r="G4" s="53"/>
      <c r="H4" s="53"/>
      <c r="I4" s="53"/>
      <c r="J4" s="53"/>
      <c r="L4" s="1"/>
      <c r="M4" s="53" t="s">
        <v>3</v>
      </c>
      <c r="N4" s="53"/>
      <c r="O4" s="53"/>
    </row>
    <row r="5" spans="1:16" ht="43.2">
      <c r="A5" s="1" t="s">
        <v>4</v>
      </c>
      <c r="B5" s="1" t="s">
        <v>5</v>
      </c>
      <c r="C5" s="2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L5" s="1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>
      <c r="A6" s="3">
        <v>62</v>
      </c>
      <c r="B6" s="4" t="s">
        <v>534</v>
      </c>
      <c r="C6" s="5" t="s">
        <v>535</v>
      </c>
      <c r="D6" s="36">
        <v>7.64</v>
      </c>
      <c r="E6" s="37">
        <v>8.1999999999999993</v>
      </c>
      <c r="F6" s="6">
        <v>7.69</v>
      </c>
      <c r="G6" s="6">
        <v>8.3800000000000008</v>
      </c>
      <c r="H6" s="6">
        <v>5.25</v>
      </c>
      <c r="I6" s="6">
        <v>5</v>
      </c>
      <c r="J6" s="6">
        <v>7.01</v>
      </c>
      <c r="L6" s="11">
        <v>1</v>
      </c>
      <c r="M6" s="3">
        <f>COUNTIFS($D$6:$D$105,"&lt;=10",$D$6:$D$105,"&gt;=8")</f>
        <v>59</v>
      </c>
      <c r="N6" s="12">
        <f>COUNTIFS($D$6:$D$105,"&lt;8.0",$D$6:$D$105,"&gt;=6")</f>
        <v>3</v>
      </c>
      <c r="O6" s="3">
        <f>SUM(COUNTIFS($D$6:$D$105,{"&lt;6","GPW"}))</f>
        <v>0</v>
      </c>
      <c r="P6" s="1">
        <f>M6+N6+O6</f>
        <v>62</v>
      </c>
    </row>
    <row r="7" spans="1:16">
      <c r="A7" s="3">
        <v>3</v>
      </c>
      <c r="B7" s="4" t="s">
        <v>439</v>
      </c>
      <c r="C7" s="5" t="s">
        <v>440</v>
      </c>
      <c r="D7" s="6">
        <v>8.09</v>
      </c>
      <c r="E7" s="6">
        <v>7.5</v>
      </c>
      <c r="F7" s="6">
        <v>7.92</v>
      </c>
      <c r="G7" s="6">
        <v>8.3800000000000008</v>
      </c>
      <c r="H7" s="6">
        <v>5.5</v>
      </c>
      <c r="I7" s="6">
        <v>6</v>
      </c>
      <c r="J7" s="6">
        <v>7.24</v>
      </c>
      <c r="L7" s="13">
        <v>2</v>
      </c>
      <c r="M7" s="12">
        <f>COUNTIFS($E$6:$E$105,"&lt;=10", $E$6:$E$105,"&gt;=8")</f>
        <v>54</v>
      </c>
      <c r="N7" s="3">
        <f>COUNTIFS($E$6:$E$105,"&lt;8.0",$E$6:$E$105,"&gt;=6")</f>
        <v>8</v>
      </c>
      <c r="O7" s="3">
        <f>COUNTIF($E$6:$E$105,"&lt;6")</f>
        <v>0</v>
      </c>
      <c r="P7" s="1">
        <f t="shared" ref="P7:P12" si="0">M7+N7+O7</f>
        <v>62</v>
      </c>
    </row>
    <row r="8" spans="1:16">
      <c r="A8" s="3">
        <v>5</v>
      </c>
      <c r="B8" s="4" t="s">
        <v>442</v>
      </c>
      <c r="C8" s="5" t="s">
        <v>443</v>
      </c>
      <c r="D8" s="6">
        <v>8.18</v>
      </c>
      <c r="E8" s="6">
        <v>7.9</v>
      </c>
      <c r="F8" s="6">
        <v>8.85</v>
      </c>
      <c r="G8" s="6">
        <v>8.31</v>
      </c>
      <c r="H8" s="6">
        <v>5</v>
      </c>
      <c r="I8" s="6">
        <v>5.5</v>
      </c>
      <c r="J8" s="6">
        <v>7.3</v>
      </c>
      <c r="L8" s="13">
        <v>3</v>
      </c>
      <c r="M8" s="3">
        <f>COUNTIFS($F$6:$F$105,"&lt;=10", $F$6:$F$105,"&gt;=8")</f>
        <v>59</v>
      </c>
      <c r="N8" s="3">
        <f>COUNTIFS($F$6:$F$105,"&lt;8.0",$F$6:$F$105,"&gt;=6")</f>
        <v>3</v>
      </c>
      <c r="O8" s="3">
        <f>COUNTIF($F$6:$F$105,"&lt;6")</f>
        <v>0</v>
      </c>
      <c r="P8" s="1">
        <f t="shared" si="0"/>
        <v>62</v>
      </c>
    </row>
    <row r="9" spans="1:16">
      <c r="A9" s="3">
        <v>30</v>
      </c>
      <c r="B9" s="4" t="s">
        <v>492</v>
      </c>
      <c r="C9" s="5" t="s">
        <v>493</v>
      </c>
      <c r="D9" s="6">
        <v>8.36</v>
      </c>
      <c r="E9" s="6">
        <v>7.8</v>
      </c>
      <c r="F9" s="6">
        <v>8.5399999999999991</v>
      </c>
      <c r="G9" s="6">
        <v>8.23</v>
      </c>
      <c r="H9" s="6">
        <v>5.5</v>
      </c>
      <c r="I9" s="6">
        <v>5.5</v>
      </c>
      <c r="J9" s="6">
        <v>7.32</v>
      </c>
      <c r="L9" s="13">
        <v>4</v>
      </c>
      <c r="M9" s="3">
        <f>COUNTIFS($G$6:$G$105,"&lt;=10",$G$6:$G$105,"&gt;=8")</f>
        <v>59</v>
      </c>
      <c r="N9" s="3">
        <f>COUNTIFS($G$6:$G$105,"&lt;8.0",$G$6:$G$105,"&gt;=6")</f>
        <v>3</v>
      </c>
      <c r="O9" s="3">
        <f>COUNTIF($G$6:$G$105,"&lt;6")</f>
        <v>0</v>
      </c>
      <c r="P9" s="1">
        <f t="shared" si="0"/>
        <v>62</v>
      </c>
    </row>
    <row r="10" spans="1:16">
      <c r="A10" s="3">
        <v>32</v>
      </c>
      <c r="B10" s="4" t="s">
        <v>496</v>
      </c>
      <c r="C10" s="7" t="s">
        <v>497</v>
      </c>
      <c r="D10" s="6">
        <v>8.36</v>
      </c>
      <c r="E10" s="6">
        <v>8.1</v>
      </c>
      <c r="F10" s="6">
        <v>7.92</v>
      </c>
      <c r="G10" s="6">
        <v>8.6199999999999992</v>
      </c>
      <c r="H10" s="6">
        <v>5.5</v>
      </c>
      <c r="I10" s="6">
        <v>5.5</v>
      </c>
      <c r="J10" s="6">
        <v>7.32</v>
      </c>
      <c r="L10" s="13">
        <v>5</v>
      </c>
      <c r="M10" s="3">
        <f>COUNTIFS($H$6:$H$105,"&lt;=10",$H$6:$H$105,"&gt;=8")</f>
        <v>1</v>
      </c>
      <c r="N10" s="3">
        <f>COUNTIFS($H$6:$H$105,"&lt;8",$H$6:$H$105,"&gt;=6")</f>
        <v>35</v>
      </c>
      <c r="O10" s="3" cm="1">
        <f t="array" ref="O10">SUM(COUNTIFS($H$6:$H$105, {"&lt;6","GPW"}))</f>
        <v>26</v>
      </c>
      <c r="P10" s="1">
        <f t="shared" si="0"/>
        <v>62</v>
      </c>
    </row>
    <row r="11" spans="1:16">
      <c r="A11" s="3">
        <v>15</v>
      </c>
      <c r="B11" s="4" t="s">
        <v>462</v>
      </c>
      <c r="C11" s="5" t="s">
        <v>463</v>
      </c>
      <c r="D11" s="6">
        <v>8.18</v>
      </c>
      <c r="E11" s="6">
        <v>8.1999999999999993</v>
      </c>
      <c r="F11" s="6">
        <v>8.3800000000000008</v>
      </c>
      <c r="G11" s="6">
        <v>8.6199999999999992</v>
      </c>
      <c r="H11" s="6">
        <v>5.5</v>
      </c>
      <c r="I11" s="6">
        <v>5.75</v>
      </c>
      <c r="J11" s="6">
        <v>7.44</v>
      </c>
      <c r="L11" s="13">
        <v>6</v>
      </c>
      <c r="M11" s="3">
        <f>COUNTIFS($I$6:$I$105,"&lt;=10",$I$6:$I$105,"&gt;=8")</f>
        <v>11</v>
      </c>
      <c r="N11" s="3">
        <f>COUNTIFS($I$6:$I$105,"&lt;8",$I$6:$I$105,"&gt;=6")</f>
        <v>36</v>
      </c>
      <c r="O11" s="3" cm="1">
        <f t="array" ref="O11">SUM(COUNTIFS($I$6:$I$105, {"&lt;6","GPW"}))</f>
        <v>15</v>
      </c>
      <c r="P11" s="1">
        <f t="shared" si="0"/>
        <v>62</v>
      </c>
    </row>
    <row r="12" spans="1:16">
      <c r="A12" s="3">
        <v>53</v>
      </c>
      <c r="B12" s="4" t="s">
        <v>517</v>
      </c>
      <c r="C12" s="5" t="s">
        <v>518</v>
      </c>
      <c r="D12" s="6">
        <v>8</v>
      </c>
      <c r="E12" s="6">
        <v>7.9</v>
      </c>
      <c r="F12" s="6">
        <v>8.85</v>
      </c>
      <c r="G12" s="6">
        <v>8.77</v>
      </c>
      <c r="H12" s="6">
        <v>5.5</v>
      </c>
      <c r="I12" s="6">
        <v>5.75</v>
      </c>
      <c r="J12" s="6">
        <v>7.48</v>
      </c>
      <c r="L12" s="14" t="s">
        <v>13</v>
      </c>
      <c r="M12" s="1">
        <f>COUNTIFS($J$6:$J$105,"&lt;=10",$J$6:$J$105,"&gt;=8")</f>
        <v>26</v>
      </c>
      <c r="N12" s="1">
        <f>COUNTIFS($J$6:$J$105,"&lt;8",$J$6:$J$105,"&gt;=6")</f>
        <v>26</v>
      </c>
      <c r="O12" s="1">
        <f>SUM(COUNTIFS($J$6:$J$105,{"&lt;6","GPW"}))</f>
        <v>10</v>
      </c>
      <c r="P12" s="1">
        <f t="shared" si="0"/>
        <v>62</v>
      </c>
    </row>
    <row r="13" spans="1:16">
      <c r="A13" s="3">
        <v>16</v>
      </c>
      <c r="B13" s="4" t="s">
        <v>464</v>
      </c>
      <c r="C13" s="5" t="s">
        <v>465</v>
      </c>
      <c r="D13" s="6">
        <v>8.4499999999999993</v>
      </c>
      <c r="E13" s="6">
        <v>8.1999999999999993</v>
      </c>
      <c r="F13" s="6">
        <v>8.3800000000000008</v>
      </c>
      <c r="G13" s="6">
        <v>9.08</v>
      </c>
      <c r="H13" s="6">
        <v>5.25</v>
      </c>
      <c r="I13" s="6">
        <v>6</v>
      </c>
      <c r="J13" s="6">
        <v>7.56</v>
      </c>
    </row>
    <row r="14" spans="1:16">
      <c r="A14" s="3">
        <v>48</v>
      </c>
      <c r="B14" s="4" t="s">
        <v>507</v>
      </c>
      <c r="C14" s="5" t="s">
        <v>508</v>
      </c>
      <c r="D14" s="6">
        <v>7.64</v>
      </c>
      <c r="E14" s="6">
        <v>7.6</v>
      </c>
      <c r="F14" s="6">
        <v>8.15</v>
      </c>
      <c r="G14" s="6">
        <v>8.3800000000000008</v>
      </c>
      <c r="H14" s="6">
        <v>6.25</v>
      </c>
      <c r="I14" s="6">
        <v>7.75</v>
      </c>
      <c r="J14" s="6">
        <v>7.65</v>
      </c>
    </row>
    <row r="15" spans="1:16">
      <c r="A15" s="3">
        <v>12</v>
      </c>
      <c r="B15" s="4" t="s">
        <v>456</v>
      </c>
      <c r="C15" s="5" t="s">
        <v>457</v>
      </c>
      <c r="D15" s="6">
        <v>8.18</v>
      </c>
      <c r="E15" s="6">
        <v>8.6</v>
      </c>
      <c r="F15" s="6">
        <v>8.77</v>
      </c>
      <c r="G15" s="6">
        <v>8.3800000000000008</v>
      </c>
      <c r="H15" s="6">
        <v>5.5</v>
      </c>
      <c r="I15" s="6">
        <v>6.75</v>
      </c>
      <c r="J15" s="6">
        <v>7.69</v>
      </c>
    </row>
    <row r="16" spans="1:16">
      <c r="A16" s="3">
        <v>17</v>
      </c>
      <c r="B16" s="4" t="s">
        <v>466</v>
      </c>
      <c r="C16" s="5" t="s">
        <v>467</v>
      </c>
      <c r="D16" s="6">
        <v>8.4499999999999993</v>
      </c>
      <c r="E16" s="6">
        <v>7.8</v>
      </c>
      <c r="F16" s="6">
        <v>8.85</v>
      </c>
      <c r="G16" s="6">
        <v>8.5399999999999991</v>
      </c>
      <c r="H16" s="6">
        <v>6.25</v>
      </c>
      <c r="I16" s="6">
        <v>6.25</v>
      </c>
      <c r="J16" s="6">
        <v>7.7</v>
      </c>
    </row>
    <row r="17" spans="1:19" ht="72">
      <c r="A17" s="3">
        <v>1</v>
      </c>
      <c r="B17" s="4" t="s">
        <v>435</v>
      </c>
      <c r="C17" s="5" t="s">
        <v>436</v>
      </c>
      <c r="D17" s="6">
        <v>8.73</v>
      </c>
      <c r="E17" s="6">
        <v>8.1999999999999993</v>
      </c>
      <c r="F17" s="6">
        <v>8.6199999999999992</v>
      </c>
      <c r="G17" s="6">
        <v>7.69</v>
      </c>
      <c r="H17" s="6">
        <v>6.25</v>
      </c>
      <c r="I17" s="6">
        <v>7</v>
      </c>
      <c r="J17" s="6">
        <v>7.73</v>
      </c>
      <c r="L17" s="15" t="s">
        <v>558</v>
      </c>
      <c r="M17" s="49" t="s">
        <v>43</v>
      </c>
      <c r="N17" s="49"/>
      <c r="O17" s="49"/>
      <c r="P17" s="49"/>
      <c r="Q17" s="49"/>
      <c r="R17" s="49"/>
      <c r="S17" s="2" t="s">
        <v>44</v>
      </c>
    </row>
    <row r="18" spans="1:19">
      <c r="A18" s="3">
        <v>8</v>
      </c>
      <c r="B18" s="4" t="s">
        <v>448</v>
      </c>
      <c r="C18" s="5" t="s">
        <v>449</v>
      </c>
      <c r="D18" s="6">
        <v>8.91</v>
      </c>
      <c r="E18" s="6">
        <v>8.4</v>
      </c>
      <c r="F18" s="6">
        <v>8.85</v>
      </c>
      <c r="G18" s="6">
        <v>8.85</v>
      </c>
      <c r="H18" s="6">
        <v>5.5</v>
      </c>
      <c r="I18" s="6">
        <v>6</v>
      </c>
      <c r="J18" s="6">
        <v>7.75</v>
      </c>
      <c r="L18" s="1" t="s">
        <v>47</v>
      </c>
      <c r="M18" s="1" t="s">
        <v>48</v>
      </c>
      <c r="N18" s="1" t="s">
        <v>49</v>
      </c>
      <c r="O18" s="1" t="s">
        <v>50</v>
      </c>
      <c r="P18" s="1" t="s">
        <v>51</v>
      </c>
      <c r="Q18" s="1" t="s">
        <v>52</v>
      </c>
      <c r="R18" s="1" t="s">
        <v>53</v>
      </c>
      <c r="S18" s="14" t="s">
        <v>13</v>
      </c>
    </row>
    <row r="19" spans="1:19">
      <c r="A19" s="3">
        <v>10</v>
      </c>
      <c r="B19" s="4" t="s">
        <v>452</v>
      </c>
      <c r="C19" s="5" t="s">
        <v>453</v>
      </c>
      <c r="D19" s="6">
        <v>8.09</v>
      </c>
      <c r="E19" s="6">
        <v>8.1999999999999993</v>
      </c>
      <c r="F19" s="6">
        <v>8.6199999999999992</v>
      </c>
      <c r="G19" s="6">
        <v>9.08</v>
      </c>
      <c r="H19" s="6">
        <v>6</v>
      </c>
      <c r="I19" s="6">
        <v>6.5</v>
      </c>
      <c r="J19" s="6">
        <v>7.76</v>
      </c>
      <c r="L19" s="1" t="s">
        <v>56</v>
      </c>
      <c r="M19" s="1" t="s">
        <v>560</v>
      </c>
      <c r="N19" s="1" t="s">
        <v>561</v>
      </c>
      <c r="O19" s="1" t="s">
        <v>562</v>
      </c>
      <c r="P19" s="1" t="s">
        <v>563</v>
      </c>
      <c r="Q19" s="1" t="s">
        <v>564</v>
      </c>
      <c r="R19" s="1" t="s">
        <v>565</v>
      </c>
      <c r="S19" s="1" t="s">
        <v>566</v>
      </c>
    </row>
    <row r="20" spans="1:19">
      <c r="A20" s="3">
        <v>4</v>
      </c>
      <c r="B20" s="4" t="s">
        <v>170</v>
      </c>
      <c r="C20" s="5" t="s">
        <v>441</v>
      </c>
      <c r="D20" s="6">
        <v>8.91</v>
      </c>
      <c r="E20" s="6">
        <v>8.3000000000000007</v>
      </c>
      <c r="F20" s="6">
        <v>9.08</v>
      </c>
      <c r="G20" s="6">
        <v>9.08</v>
      </c>
      <c r="H20" s="6">
        <v>5.25</v>
      </c>
      <c r="I20" s="6">
        <v>6</v>
      </c>
      <c r="J20" s="6">
        <v>7.77</v>
      </c>
      <c r="L20" s="16" t="s">
        <v>59</v>
      </c>
      <c r="M20" s="1">
        <f>P6</f>
        <v>62</v>
      </c>
      <c r="N20" s="1">
        <f>P7</f>
        <v>62</v>
      </c>
      <c r="O20" s="1">
        <f>P8</f>
        <v>62</v>
      </c>
      <c r="P20" s="1">
        <f>P9</f>
        <v>62</v>
      </c>
      <c r="Q20" s="1">
        <f>P10</f>
        <v>62</v>
      </c>
      <c r="R20" s="1">
        <f>P11</f>
        <v>62</v>
      </c>
      <c r="S20" s="19">
        <f>P12</f>
        <v>62</v>
      </c>
    </row>
    <row r="21" spans="1:19">
      <c r="A21" s="3">
        <v>55</v>
      </c>
      <c r="B21" s="4" t="s">
        <v>127</v>
      </c>
      <c r="C21" s="5" t="s">
        <v>521</v>
      </c>
      <c r="D21" s="6">
        <v>8.64</v>
      </c>
      <c r="E21" s="6">
        <v>8.5</v>
      </c>
      <c r="F21" s="6">
        <v>8.6199999999999992</v>
      </c>
      <c r="G21" s="6">
        <v>8.85</v>
      </c>
      <c r="H21" s="6">
        <v>5.5</v>
      </c>
      <c r="I21" s="6">
        <v>6.75</v>
      </c>
      <c r="J21" s="6">
        <v>7.8</v>
      </c>
      <c r="L21" s="16" t="s">
        <v>62</v>
      </c>
      <c r="M21" s="1">
        <f>M6+N6</f>
        <v>62</v>
      </c>
      <c r="N21" s="1">
        <f>M7+N7</f>
        <v>62</v>
      </c>
      <c r="O21" s="1">
        <f>M8+N8</f>
        <v>62</v>
      </c>
      <c r="P21" s="1">
        <f>M9+N9</f>
        <v>62</v>
      </c>
      <c r="Q21" s="1">
        <f>M10+N10</f>
        <v>36</v>
      </c>
      <c r="R21" s="1">
        <f>M11+N11</f>
        <v>47</v>
      </c>
      <c r="S21" s="1">
        <f>M12+N12</f>
        <v>52</v>
      </c>
    </row>
    <row r="22" spans="1:19">
      <c r="A22" s="3">
        <v>45</v>
      </c>
      <c r="B22" s="4" t="s">
        <v>502</v>
      </c>
      <c r="C22" s="7" t="s">
        <v>503</v>
      </c>
      <c r="D22" s="6">
        <v>8.91</v>
      </c>
      <c r="E22" s="6">
        <v>8.6</v>
      </c>
      <c r="F22" s="6">
        <v>8.3800000000000008</v>
      </c>
      <c r="G22" s="6">
        <v>8.6199999999999992</v>
      </c>
      <c r="H22" s="6">
        <v>6.25</v>
      </c>
      <c r="I22" s="6">
        <v>6.25</v>
      </c>
      <c r="J22" s="6">
        <v>7.82</v>
      </c>
      <c r="L22" s="17" t="s">
        <v>65</v>
      </c>
      <c r="M22" s="14">
        <f>M21/M20*100</f>
        <v>100</v>
      </c>
      <c r="N22" s="14">
        <f>N21/N20*100</f>
        <v>100</v>
      </c>
      <c r="O22" s="14">
        <f t="shared" ref="O22:S22" si="1">O21/O20*100</f>
        <v>100</v>
      </c>
      <c r="P22" s="14">
        <f t="shared" si="1"/>
        <v>100</v>
      </c>
      <c r="Q22" s="14">
        <f t="shared" si="1"/>
        <v>58.064516129032263</v>
      </c>
      <c r="R22" s="14">
        <f t="shared" si="1"/>
        <v>75.806451612903231</v>
      </c>
      <c r="S22" s="14">
        <f t="shared" si="1"/>
        <v>83.870967741935488</v>
      </c>
    </row>
    <row r="23" spans="1:19">
      <c r="A23" s="3">
        <v>47</v>
      </c>
      <c r="B23" s="4" t="s">
        <v>243</v>
      </c>
      <c r="C23" s="5" t="s">
        <v>506</v>
      </c>
      <c r="D23" s="6">
        <v>8.4499999999999993</v>
      </c>
      <c r="E23" s="6">
        <v>8.5</v>
      </c>
      <c r="F23" s="6">
        <v>8.6199999999999992</v>
      </c>
      <c r="G23" s="6">
        <v>8.85</v>
      </c>
      <c r="H23" s="6">
        <v>6</v>
      </c>
      <c r="I23" s="6">
        <v>6.5</v>
      </c>
      <c r="J23" s="6">
        <v>7.82</v>
      </c>
      <c r="L23" s="18" t="s">
        <v>68</v>
      </c>
      <c r="M23" s="18" t="str">
        <f>IF(M22&gt;=75,"3",IF(M22&gt;=60,"2",IF(M22&gt;=50,"1","0")))</f>
        <v>3</v>
      </c>
      <c r="N23" s="18" t="str">
        <f t="shared" ref="N23:S23" si="2">IF(N22&gt;=75,"3",IF(N22&gt;=60,"2",IF(N22&gt;=50,"1","0")))</f>
        <v>3</v>
      </c>
      <c r="O23" s="18" t="str">
        <f t="shared" si="2"/>
        <v>3</v>
      </c>
      <c r="P23" s="18" t="str">
        <f t="shared" si="2"/>
        <v>3</v>
      </c>
      <c r="Q23" s="18" t="str">
        <f t="shared" si="2"/>
        <v>1</v>
      </c>
      <c r="R23" s="18" t="str">
        <f t="shared" si="2"/>
        <v>3</v>
      </c>
      <c r="S23" s="18" t="str">
        <f t="shared" si="2"/>
        <v>3</v>
      </c>
    </row>
    <row r="24" spans="1:19">
      <c r="A24" s="3">
        <v>71</v>
      </c>
      <c r="B24" s="29" t="s">
        <v>552</v>
      </c>
      <c r="C24" s="32" t="s">
        <v>553</v>
      </c>
      <c r="D24" s="36">
        <v>8.64</v>
      </c>
      <c r="E24" s="37">
        <v>8.3000000000000007</v>
      </c>
      <c r="F24" s="36">
        <v>8.6199999999999992</v>
      </c>
      <c r="G24" s="36">
        <v>8.6199999999999992</v>
      </c>
      <c r="H24" s="36">
        <v>6.25</v>
      </c>
      <c r="I24" s="36">
        <v>6.5</v>
      </c>
      <c r="J24" s="36">
        <v>7.82</v>
      </c>
    </row>
    <row r="25" spans="1:19" ht="61.95" customHeight="1">
      <c r="A25" s="3">
        <v>72</v>
      </c>
      <c r="B25" s="29" t="s">
        <v>554</v>
      </c>
      <c r="C25" s="32" t="s">
        <v>555</v>
      </c>
      <c r="D25" s="36">
        <v>8.4499999999999993</v>
      </c>
      <c r="E25" s="37">
        <v>8.4</v>
      </c>
      <c r="F25" s="37">
        <v>9</v>
      </c>
      <c r="G25" s="36">
        <v>9.08</v>
      </c>
      <c r="H25" s="37">
        <v>6</v>
      </c>
      <c r="I25" s="36">
        <v>6</v>
      </c>
      <c r="J25" s="36">
        <v>7.83</v>
      </c>
      <c r="L25" s="50" t="s">
        <v>559</v>
      </c>
      <c r="M25" s="50"/>
      <c r="N25" s="50"/>
      <c r="O25" s="50"/>
      <c r="P25" s="50"/>
      <c r="Q25" s="50"/>
      <c r="R25" s="50"/>
      <c r="S25" s="50"/>
    </row>
    <row r="26" spans="1:19">
      <c r="A26" s="3">
        <v>20</v>
      </c>
      <c r="B26" s="4" t="s">
        <v>472</v>
      </c>
      <c r="C26" s="5" t="s">
        <v>473</v>
      </c>
      <c r="D26" s="6">
        <v>8.64</v>
      </c>
      <c r="E26" s="6">
        <v>8.6</v>
      </c>
      <c r="F26" s="6">
        <v>8.85</v>
      </c>
      <c r="G26" s="6">
        <v>8.85</v>
      </c>
      <c r="H26" s="6">
        <v>5.75</v>
      </c>
      <c r="I26" s="6">
        <v>6.5</v>
      </c>
      <c r="J26" s="6">
        <v>7.86</v>
      </c>
    </row>
    <row r="27" spans="1:19">
      <c r="A27" s="3">
        <v>66</v>
      </c>
      <c r="B27" s="29" t="s">
        <v>542</v>
      </c>
      <c r="C27" s="32" t="s">
        <v>543</v>
      </c>
      <c r="D27" s="36">
        <v>8.64</v>
      </c>
      <c r="E27" s="37">
        <v>8.6999999999999993</v>
      </c>
      <c r="F27" s="36">
        <v>9.08</v>
      </c>
      <c r="G27" s="36">
        <v>9.08</v>
      </c>
      <c r="H27" s="36">
        <v>6</v>
      </c>
      <c r="I27" s="36">
        <v>6</v>
      </c>
      <c r="J27" s="36">
        <v>7.92</v>
      </c>
    </row>
    <row r="28" spans="1:19">
      <c r="A28" s="3">
        <v>2</v>
      </c>
      <c r="B28" s="4" t="s">
        <v>437</v>
      </c>
      <c r="C28" s="5" t="s">
        <v>438</v>
      </c>
      <c r="D28" s="6">
        <v>7.91</v>
      </c>
      <c r="E28" s="6">
        <v>7.9</v>
      </c>
      <c r="F28" s="6">
        <v>8.6199999999999992</v>
      </c>
      <c r="G28" s="6">
        <v>8.3800000000000008</v>
      </c>
      <c r="H28" s="6">
        <v>6.75</v>
      </c>
      <c r="I28" s="6">
        <v>8.25</v>
      </c>
      <c r="J28" s="6">
        <v>7.99</v>
      </c>
    </row>
    <row r="29" spans="1:19">
      <c r="A29" s="3">
        <v>13</v>
      </c>
      <c r="B29" s="4" t="s">
        <v>458</v>
      </c>
      <c r="C29" s="5" t="s">
        <v>459</v>
      </c>
      <c r="D29" s="6">
        <v>8.91</v>
      </c>
      <c r="E29" s="6">
        <v>8.6999999999999993</v>
      </c>
      <c r="F29" s="6">
        <v>8.3800000000000008</v>
      </c>
      <c r="G29" s="6">
        <v>8.77</v>
      </c>
      <c r="H29" s="6">
        <v>6</v>
      </c>
      <c r="I29" s="6">
        <v>7.25</v>
      </c>
      <c r="J29" s="6">
        <v>7.99</v>
      </c>
    </row>
    <row r="30" spans="1:19">
      <c r="A30" s="3">
        <v>49</v>
      </c>
      <c r="B30" s="4" t="s">
        <v>509</v>
      </c>
      <c r="C30" s="5" t="s">
        <v>510</v>
      </c>
      <c r="D30" s="6">
        <v>8.91</v>
      </c>
      <c r="E30" s="6">
        <v>9</v>
      </c>
      <c r="F30" s="6">
        <v>8.5399999999999991</v>
      </c>
      <c r="G30" s="6">
        <v>7.92</v>
      </c>
      <c r="H30" s="6">
        <v>6.25</v>
      </c>
      <c r="I30" s="6">
        <v>7.5</v>
      </c>
      <c r="J30" s="6">
        <v>7.99</v>
      </c>
    </row>
    <row r="31" spans="1:19">
      <c r="A31" s="3">
        <v>57</v>
      </c>
      <c r="B31" s="4" t="s">
        <v>524</v>
      </c>
      <c r="C31" s="5" t="s">
        <v>525</v>
      </c>
      <c r="D31" s="6">
        <v>8.4499999999999993</v>
      </c>
      <c r="E31" s="6">
        <v>8.1999999999999993</v>
      </c>
      <c r="F31" s="6">
        <v>8.85</v>
      </c>
      <c r="G31" s="6">
        <v>9.08</v>
      </c>
      <c r="H31" s="6">
        <v>5.75</v>
      </c>
      <c r="I31" s="6">
        <v>7.5</v>
      </c>
      <c r="J31" s="6">
        <v>7.99</v>
      </c>
    </row>
    <row r="32" spans="1:19">
      <c r="A32" s="3">
        <v>11</v>
      </c>
      <c r="B32" s="4" t="s">
        <v>454</v>
      </c>
      <c r="C32" s="5" t="s">
        <v>455</v>
      </c>
      <c r="D32" s="6">
        <v>9</v>
      </c>
      <c r="E32" s="6">
        <v>8.9</v>
      </c>
      <c r="F32" s="6">
        <v>8.85</v>
      </c>
      <c r="G32" s="6">
        <v>8.6199999999999992</v>
      </c>
      <c r="H32" s="6">
        <v>5.5</v>
      </c>
      <c r="I32" s="6">
        <v>7.25</v>
      </c>
      <c r="J32" s="6">
        <v>8</v>
      </c>
    </row>
    <row r="33" spans="1:10">
      <c r="A33" s="3">
        <v>9</v>
      </c>
      <c r="B33" s="4" t="s">
        <v>450</v>
      </c>
      <c r="C33" s="5" t="s">
        <v>451</v>
      </c>
      <c r="D33" s="6">
        <v>8.91</v>
      </c>
      <c r="E33" s="6">
        <v>8.5</v>
      </c>
      <c r="F33" s="6">
        <v>8.6199999999999992</v>
      </c>
      <c r="G33" s="6">
        <v>8.85</v>
      </c>
      <c r="H33" s="6">
        <v>6.5</v>
      </c>
      <c r="I33" s="6">
        <v>7</v>
      </c>
      <c r="J33" s="6">
        <v>8.06</v>
      </c>
    </row>
    <row r="34" spans="1:10">
      <c r="A34" s="3">
        <v>69</v>
      </c>
      <c r="B34" s="29" t="s">
        <v>548</v>
      </c>
      <c r="C34" s="32" t="s">
        <v>549</v>
      </c>
      <c r="D34" s="36">
        <v>8.4499999999999993</v>
      </c>
      <c r="E34" s="37">
        <v>8.6</v>
      </c>
      <c r="F34" s="36">
        <v>8.77</v>
      </c>
      <c r="G34" s="36">
        <v>8.85</v>
      </c>
      <c r="H34" s="36">
        <v>7.25</v>
      </c>
      <c r="I34" s="36">
        <v>6.5</v>
      </c>
      <c r="J34" s="36">
        <v>8.07</v>
      </c>
    </row>
    <row r="35" spans="1:10">
      <c r="A35" s="3">
        <v>14</v>
      </c>
      <c r="B35" s="4" t="s">
        <v>460</v>
      </c>
      <c r="C35" s="5" t="s">
        <v>461</v>
      </c>
      <c r="D35" s="6">
        <v>9.4499999999999993</v>
      </c>
      <c r="E35" s="6">
        <v>8.6999999999999993</v>
      </c>
      <c r="F35" s="6">
        <v>9.08</v>
      </c>
      <c r="G35" s="6">
        <v>8.85</v>
      </c>
      <c r="H35" s="6">
        <v>5.75</v>
      </c>
      <c r="I35" s="6">
        <v>6.75</v>
      </c>
      <c r="J35" s="6">
        <v>8.08</v>
      </c>
    </row>
    <row r="36" spans="1:10">
      <c r="A36" s="3">
        <v>52</v>
      </c>
      <c r="B36" s="4" t="s">
        <v>515</v>
      </c>
      <c r="C36" s="5" t="s">
        <v>516</v>
      </c>
      <c r="D36" s="6">
        <v>8.64</v>
      </c>
      <c r="E36" s="6">
        <v>9.1</v>
      </c>
      <c r="F36" s="6">
        <v>9</v>
      </c>
      <c r="G36" s="6">
        <v>8.85</v>
      </c>
      <c r="H36" s="6">
        <v>6.25</v>
      </c>
      <c r="I36" s="6">
        <v>6.75</v>
      </c>
      <c r="J36" s="6">
        <v>8.08</v>
      </c>
    </row>
    <row r="37" spans="1:10">
      <c r="A37" s="3">
        <v>46</v>
      </c>
      <c r="B37" s="4" t="s">
        <v>504</v>
      </c>
      <c r="C37" s="5" t="s">
        <v>505</v>
      </c>
      <c r="D37" s="6">
        <v>8.91</v>
      </c>
      <c r="E37" s="6">
        <v>8.6</v>
      </c>
      <c r="F37" s="6">
        <v>9.08</v>
      </c>
      <c r="G37" s="6">
        <v>9.08</v>
      </c>
      <c r="H37" s="6">
        <v>6.25</v>
      </c>
      <c r="I37" s="6">
        <v>7</v>
      </c>
      <c r="J37" s="6">
        <v>8.15</v>
      </c>
    </row>
    <row r="38" spans="1:10">
      <c r="A38" s="3">
        <v>23</v>
      </c>
      <c r="B38" s="4" t="s">
        <v>478</v>
      </c>
      <c r="C38" s="7" t="s">
        <v>479</v>
      </c>
      <c r="D38" s="6">
        <v>8.64</v>
      </c>
      <c r="E38" s="6">
        <v>8.4</v>
      </c>
      <c r="F38" s="6">
        <v>8.85</v>
      </c>
      <c r="G38" s="6">
        <v>8.85</v>
      </c>
      <c r="H38" s="6">
        <v>6.75</v>
      </c>
      <c r="I38" s="6">
        <v>7.5</v>
      </c>
      <c r="J38" s="6">
        <v>8.17</v>
      </c>
    </row>
    <row r="39" spans="1:10">
      <c r="A39" s="3">
        <v>25</v>
      </c>
      <c r="B39" s="4" t="s">
        <v>482</v>
      </c>
      <c r="C39" s="5" t="s">
        <v>483</v>
      </c>
      <c r="D39" s="6">
        <v>9.18</v>
      </c>
      <c r="E39" s="6">
        <v>8.6999999999999993</v>
      </c>
      <c r="F39" s="6">
        <v>8.85</v>
      </c>
      <c r="G39" s="6">
        <v>8.85</v>
      </c>
      <c r="H39" s="6">
        <v>6.5</v>
      </c>
      <c r="I39" s="6">
        <v>7.25</v>
      </c>
      <c r="J39" s="6">
        <v>8.2100000000000009</v>
      </c>
    </row>
    <row r="40" spans="1:10">
      <c r="A40" s="3">
        <v>33</v>
      </c>
      <c r="B40" s="4" t="s">
        <v>498</v>
      </c>
      <c r="C40" s="7" t="s">
        <v>499</v>
      </c>
      <c r="D40" s="6">
        <v>8.4499999999999993</v>
      </c>
      <c r="E40" s="6">
        <v>8.5</v>
      </c>
      <c r="F40" s="6">
        <v>9.08</v>
      </c>
      <c r="G40" s="6">
        <v>9.31</v>
      </c>
      <c r="H40" s="6">
        <v>7.25</v>
      </c>
      <c r="I40" s="6">
        <v>6.75</v>
      </c>
      <c r="J40" s="6">
        <v>8.24</v>
      </c>
    </row>
    <row r="41" spans="1:10">
      <c r="A41" s="3">
        <v>19</v>
      </c>
      <c r="B41" s="4" t="s">
        <v>470</v>
      </c>
      <c r="C41" s="5" t="s">
        <v>471</v>
      </c>
      <c r="D41" s="6">
        <v>8.91</v>
      </c>
      <c r="E41" s="6">
        <v>8.6</v>
      </c>
      <c r="F41" s="6">
        <v>8.6199999999999992</v>
      </c>
      <c r="G41" s="6">
        <v>9</v>
      </c>
      <c r="H41" s="6">
        <v>6.25</v>
      </c>
      <c r="I41" s="6">
        <v>8.25</v>
      </c>
      <c r="J41" s="6">
        <v>8.27</v>
      </c>
    </row>
    <row r="42" spans="1:10">
      <c r="A42" s="3">
        <v>51</v>
      </c>
      <c r="B42" s="4" t="s">
        <v>513</v>
      </c>
      <c r="C42" s="5" t="s">
        <v>514</v>
      </c>
      <c r="D42" s="6">
        <v>8.91</v>
      </c>
      <c r="E42" s="6">
        <v>9</v>
      </c>
      <c r="F42" s="6">
        <v>9.31</v>
      </c>
      <c r="G42" s="6">
        <v>9.23</v>
      </c>
      <c r="H42" s="6">
        <v>6</v>
      </c>
      <c r="I42" s="6">
        <v>7.25</v>
      </c>
      <c r="J42" s="6">
        <v>8.2799999999999994</v>
      </c>
    </row>
    <row r="43" spans="1:10">
      <c r="A43" s="3">
        <v>34</v>
      </c>
      <c r="B43" s="4" t="s">
        <v>500</v>
      </c>
      <c r="C43" s="5" t="s">
        <v>501</v>
      </c>
      <c r="D43" s="6">
        <v>8.91</v>
      </c>
      <c r="E43" s="6">
        <v>8.6999999999999993</v>
      </c>
      <c r="F43" s="6">
        <v>9.08</v>
      </c>
      <c r="G43" s="6">
        <v>8.6199999999999992</v>
      </c>
      <c r="H43" s="6">
        <v>7</v>
      </c>
      <c r="I43" s="6">
        <v>7.75</v>
      </c>
      <c r="J43" s="6">
        <v>8.34</v>
      </c>
    </row>
    <row r="44" spans="1:10">
      <c r="A44" s="3">
        <v>50</v>
      </c>
      <c r="B44" s="4" t="s">
        <v>511</v>
      </c>
      <c r="C44" s="5" t="s">
        <v>512</v>
      </c>
      <c r="D44" s="6">
        <v>9</v>
      </c>
      <c r="E44" s="6">
        <v>8.6</v>
      </c>
      <c r="F44" s="6">
        <v>8.85</v>
      </c>
      <c r="G44" s="6">
        <v>9.08</v>
      </c>
      <c r="H44" s="6">
        <v>7</v>
      </c>
      <c r="I44" s="6">
        <v>7.5</v>
      </c>
      <c r="J44" s="6">
        <v>8.34</v>
      </c>
    </row>
    <row r="45" spans="1:10">
      <c r="A45" s="3">
        <v>60</v>
      </c>
      <c r="B45" s="4" t="s">
        <v>530</v>
      </c>
      <c r="C45" s="5" t="s">
        <v>531</v>
      </c>
      <c r="D45" s="36">
        <v>8.91</v>
      </c>
      <c r="E45" s="37">
        <v>8.8000000000000007</v>
      </c>
      <c r="F45" s="6">
        <v>9.08</v>
      </c>
      <c r="G45" s="6">
        <v>8.6199999999999992</v>
      </c>
      <c r="H45" s="6">
        <v>7.25</v>
      </c>
      <c r="I45" s="6">
        <v>7.5</v>
      </c>
      <c r="J45" s="6">
        <v>8.35</v>
      </c>
    </row>
    <row r="46" spans="1:10">
      <c r="A46" s="3">
        <v>64</v>
      </c>
      <c r="B46" s="31" t="s">
        <v>538</v>
      </c>
      <c r="C46" s="32" t="s">
        <v>539</v>
      </c>
      <c r="D46" s="37">
        <v>9</v>
      </c>
      <c r="E46" s="37">
        <v>8.6999999999999993</v>
      </c>
      <c r="F46" s="36">
        <v>9.08</v>
      </c>
      <c r="G46" s="36">
        <v>9.31</v>
      </c>
      <c r="H46" s="36">
        <v>6.5</v>
      </c>
      <c r="I46" s="36">
        <v>7.5</v>
      </c>
      <c r="J46" s="36">
        <v>8.35</v>
      </c>
    </row>
    <row r="47" spans="1:10">
      <c r="A47" s="3">
        <v>6</v>
      </c>
      <c r="B47" s="4" t="s">
        <v>25</v>
      </c>
      <c r="C47" s="5" t="s">
        <v>444</v>
      </c>
      <c r="D47" s="6">
        <v>9.4499999999999993</v>
      </c>
      <c r="E47" s="6">
        <v>9</v>
      </c>
      <c r="F47" s="6">
        <v>9.08</v>
      </c>
      <c r="G47" s="6">
        <v>8.6199999999999992</v>
      </c>
      <c r="H47" s="6">
        <v>7</v>
      </c>
      <c r="I47" s="6">
        <v>7.25</v>
      </c>
      <c r="J47" s="6">
        <v>8.3800000000000008</v>
      </c>
    </row>
    <row r="48" spans="1:10">
      <c r="A48" s="3">
        <v>54</v>
      </c>
      <c r="B48" s="4" t="s">
        <v>519</v>
      </c>
      <c r="C48" s="5" t="s">
        <v>520</v>
      </c>
      <c r="D48" s="6">
        <v>8.64</v>
      </c>
      <c r="E48" s="6">
        <v>8.6999999999999993</v>
      </c>
      <c r="F48" s="6">
        <v>9.08</v>
      </c>
      <c r="G48" s="6">
        <v>9.08</v>
      </c>
      <c r="H48" s="6">
        <v>7</v>
      </c>
      <c r="I48" s="6">
        <v>8</v>
      </c>
      <c r="J48" s="6">
        <v>8.42</v>
      </c>
    </row>
    <row r="49" spans="1:10">
      <c r="A49" s="3">
        <v>65</v>
      </c>
      <c r="B49" s="29" t="s">
        <v>540</v>
      </c>
      <c r="C49" s="32" t="s">
        <v>541</v>
      </c>
      <c r="D49" s="36">
        <v>9.18</v>
      </c>
      <c r="E49" s="37">
        <v>9.1</v>
      </c>
      <c r="F49" s="36">
        <v>9.08</v>
      </c>
      <c r="G49" s="36">
        <v>9.08</v>
      </c>
      <c r="H49" s="36">
        <v>6.25</v>
      </c>
      <c r="I49" s="36">
        <v>8</v>
      </c>
      <c r="J49" s="36">
        <v>8.44</v>
      </c>
    </row>
    <row r="50" spans="1:10">
      <c r="A50" s="3">
        <v>67</v>
      </c>
      <c r="B50" s="29" t="s">
        <v>544</v>
      </c>
      <c r="C50" s="32" t="s">
        <v>545</v>
      </c>
      <c r="D50" s="36">
        <v>9.18</v>
      </c>
      <c r="E50" s="37">
        <v>9.1</v>
      </c>
      <c r="F50" s="36">
        <v>9.08</v>
      </c>
      <c r="G50" s="36">
        <v>8.3800000000000008</v>
      </c>
      <c r="H50" s="36">
        <v>6.75</v>
      </c>
      <c r="I50" s="36">
        <v>8.25</v>
      </c>
      <c r="J50" s="36">
        <v>8.44</v>
      </c>
    </row>
    <row r="51" spans="1:10">
      <c r="A51" s="3">
        <v>68</v>
      </c>
      <c r="B51" s="29" t="s">
        <v>546</v>
      </c>
      <c r="C51" s="32" t="s">
        <v>547</v>
      </c>
      <c r="D51" s="36">
        <v>8.73</v>
      </c>
      <c r="E51" s="37">
        <v>8.8000000000000007</v>
      </c>
      <c r="F51" s="36">
        <v>9.08</v>
      </c>
      <c r="G51" s="36">
        <v>8.6199999999999992</v>
      </c>
      <c r="H51" s="36">
        <v>7.25</v>
      </c>
      <c r="I51" s="36">
        <v>8.25</v>
      </c>
      <c r="J51" s="36">
        <v>8.4499999999999993</v>
      </c>
    </row>
    <row r="52" spans="1:10">
      <c r="A52" s="3">
        <v>18</v>
      </c>
      <c r="B52" s="4" t="s">
        <v>468</v>
      </c>
      <c r="C52" s="5" t="s">
        <v>469</v>
      </c>
      <c r="D52" s="6">
        <v>9</v>
      </c>
      <c r="E52" s="6">
        <v>8.9</v>
      </c>
      <c r="F52" s="6">
        <v>9.08</v>
      </c>
      <c r="G52" s="6">
        <v>8.85</v>
      </c>
      <c r="H52" s="6">
        <v>7.5</v>
      </c>
      <c r="I52" s="6">
        <v>8.5</v>
      </c>
      <c r="J52" s="6">
        <v>8.6300000000000008</v>
      </c>
    </row>
    <row r="53" spans="1:10">
      <c r="A53" s="3">
        <v>31</v>
      </c>
      <c r="B53" s="4" t="s">
        <v>494</v>
      </c>
      <c r="C53" s="5" t="s">
        <v>495</v>
      </c>
      <c r="D53" s="6">
        <v>8.73</v>
      </c>
      <c r="E53" s="6">
        <v>8.9</v>
      </c>
      <c r="F53" s="6">
        <v>9.31</v>
      </c>
      <c r="G53" s="6">
        <v>9.3209999999999997</v>
      </c>
      <c r="H53" s="6">
        <v>7.25</v>
      </c>
      <c r="I53" s="6">
        <v>8.25</v>
      </c>
      <c r="J53" s="6">
        <v>8.6300000000000008</v>
      </c>
    </row>
    <row r="54" spans="1:10">
      <c r="A54" s="3">
        <v>58</v>
      </c>
      <c r="B54" s="4" t="s">
        <v>526</v>
      </c>
      <c r="C54" s="7" t="s">
        <v>527</v>
      </c>
      <c r="D54" s="34">
        <v>9.18</v>
      </c>
      <c r="E54" s="34">
        <v>9.1</v>
      </c>
      <c r="F54" s="6">
        <v>9.08</v>
      </c>
      <c r="G54" s="6">
        <v>9</v>
      </c>
      <c r="H54" s="6">
        <v>7.75</v>
      </c>
      <c r="I54" s="6">
        <v>7.75</v>
      </c>
      <c r="J54" s="6">
        <v>8.6300000000000008</v>
      </c>
    </row>
    <row r="55" spans="1:10">
      <c r="A55" s="3">
        <v>27</v>
      </c>
      <c r="B55" s="4" t="s">
        <v>486</v>
      </c>
      <c r="C55" s="5" t="s">
        <v>487</v>
      </c>
      <c r="D55" s="34">
        <v>9.73</v>
      </c>
      <c r="E55" s="34">
        <v>9.1</v>
      </c>
      <c r="F55" s="6">
        <v>9.5399999999999991</v>
      </c>
      <c r="G55" s="6">
        <v>9.08</v>
      </c>
      <c r="H55" s="6">
        <v>6.5</v>
      </c>
      <c r="I55" s="6">
        <v>8</v>
      </c>
      <c r="J55" s="6">
        <v>8.65</v>
      </c>
    </row>
    <row r="56" spans="1:10">
      <c r="A56" s="3">
        <v>70</v>
      </c>
      <c r="B56" s="29" t="s">
        <v>550</v>
      </c>
      <c r="C56" s="32" t="s">
        <v>551</v>
      </c>
      <c r="D56" s="3">
        <v>8.4499999999999993</v>
      </c>
      <c r="E56" s="38">
        <v>9</v>
      </c>
      <c r="F56" s="36">
        <v>9.08</v>
      </c>
      <c r="G56" s="36">
        <v>8.85</v>
      </c>
      <c r="H56" s="36">
        <v>7.25</v>
      </c>
      <c r="I56" s="36">
        <v>9.25</v>
      </c>
      <c r="J56" s="36">
        <v>8.65</v>
      </c>
    </row>
    <row r="57" spans="1:10">
      <c r="A57" s="3">
        <v>22</v>
      </c>
      <c r="B57" s="4" t="s">
        <v>476</v>
      </c>
      <c r="C57" s="5" t="s">
        <v>477</v>
      </c>
      <c r="D57" s="34">
        <v>9.5500000000000007</v>
      </c>
      <c r="E57" s="34">
        <v>9.4</v>
      </c>
      <c r="F57" s="6">
        <v>9.08</v>
      </c>
      <c r="G57" s="6">
        <v>9.08</v>
      </c>
      <c r="H57" s="6">
        <v>8.75</v>
      </c>
      <c r="I57" s="6">
        <v>8.5</v>
      </c>
      <c r="J57" s="6">
        <v>9.0399999999999991</v>
      </c>
    </row>
    <row r="58" spans="1:10">
      <c r="A58" s="3">
        <v>7</v>
      </c>
      <c r="B58" s="4" t="s">
        <v>445</v>
      </c>
      <c r="C58" s="5" t="s">
        <v>446</v>
      </c>
      <c r="D58" s="34">
        <v>8.36</v>
      </c>
      <c r="E58" s="34">
        <v>7.7</v>
      </c>
      <c r="F58" s="6">
        <v>8.6199999999999992</v>
      </c>
      <c r="G58" s="6">
        <v>8.6199999999999992</v>
      </c>
      <c r="H58" s="6" t="s">
        <v>447</v>
      </c>
      <c r="I58" s="6">
        <v>5.5</v>
      </c>
      <c r="J58" s="6" t="s">
        <v>447</v>
      </c>
    </row>
    <row r="59" spans="1:10">
      <c r="A59" s="3">
        <v>21</v>
      </c>
      <c r="B59" s="30" t="s">
        <v>474</v>
      </c>
      <c r="C59" s="33" t="s">
        <v>475</v>
      </c>
      <c r="D59" s="34">
        <v>9</v>
      </c>
      <c r="E59" s="34">
        <v>8.8000000000000007</v>
      </c>
      <c r="F59" s="34">
        <v>9.08</v>
      </c>
      <c r="G59" s="34">
        <v>7.46</v>
      </c>
      <c r="H59" s="34" t="s">
        <v>447</v>
      </c>
      <c r="I59" s="34">
        <v>5.75</v>
      </c>
      <c r="J59" s="34" t="s">
        <v>447</v>
      </c>
    </row>
    <row r="60" spans="1:10">
      <c r="A60" s="3">
        <v>24</v>
      </c>
      <c r="B60" s="30" t="s">
        <v>480</v>
      </c>
      <c r="C60" s="33" t="s">
        <v>481</v>
      </c>
      <c r="D60" s="34">
        <v>8.64</v>
      </c>
      <c r="E60" s="34">
        <v>8.1</v>
      </c>
      <c r="F60" s="34">
        <v>8.85</v>
      </c>
      <c r="G60" s="34">
        <v>9.08</v>
      </c>
      <c r="H60" s="34" t="s">
        <v>447</v>
      </c>
      <c r="I60" s="34">
        <v>5.5</v>
      </c>
      <c r="J60" s="34" t="s">
        <v>447</v>
      </c>
    </row>
    <row r="61" spans="1:10">
      <c r="A61" s="3">
        <v>26</v>
      </c>
      <c r="B61" s="30" t="s">
        <v>484</v>
      </c>
      <c r="C61" s="33" t="s">
        <v>485</v>
      </c>
      <c r="D61" s="34">
        <v>9</v>
      </c>
      <c r="E61" s="34">
        <v>8.8000000000000007</v>
      </c>
      <c r="F61" s="34">
        <v>9.08</v>
      </c>
      <c r="G61" s="34">
        <v>8.15</v>
      </c>
      <c r="H61" s="34" t="s">
        <v>447</v>
      </c>
      <c r="I61" s="34" t="s">
        <v>447</v>
      </c>
      <c r="J61" s="34" t="s">
        <v>447</v>
      </c>
    </row>
    <row r="62" spans="1:10">
      <c r="A62" s="3">
        <v>28</v>
      </c>
      <c r="B62" s="30" t="s">
        <v>488</v>
      </c>
      <c r="C62" s="33" t="s">
        <v>489</v>
      </c>
      <c r="D62" s="34">
        <v>8.64</v>
      </c>
      <c r="E62" s="34">
        <v>8.6999999999999993</v>
      </c>
      <c r="F62" s="34">
        <v>9.08</v>
      </c>
      <c r="G62" s="34">
        <v>8.5399999999999991</v>
      </c>
      <c r="H62" s="34" t="s">
        <v>447</v>
      </c>
      <c r="I62" s="34">
        <v>5.75</v>
      </c>
      <c r="J62" s="34" t="s">
        <v>447</v>
      </c>
    </row>
    <row r="63" spans="1:10">
      <c r="A63" s="3">
        <v>29</v>
      </c>
      <c r="B63" s="30" t="s">
        <v>490</v>
      </c>
      <c r="C63" s="33" t="s">
        <v>491</v>
      </c>
      <c r="D63" s="34">
        <v>8.64</v>
      </c>
      <c r="E63" s="34">
        <v>8.5</v>
      </c>
      <c r="F63" s="34">
        <v>8.85</v>
      </c>
      <c r="G63" s="34">
        <v>9.08</v>
      </c>
      <c r="H63" s="34" t="s">
        <v>447</v>
      </c>
      <c r="I63" s="34" t="s">
        <v>447</v>
      </c>
      <c r="J63" s="34" t="s">
        <v>447</v>
      </c>
    </row>
    <row r="64" spans="1:10">
      <c r="A64" s="3">
        <v>56</v>
      </c>
      <c r="B64" s="30" t="s">
        <v>522</v>
      </c>
      <c r="C64" s="33" t="s">
        <v>523</v>
      </c>
      <c r="D64" s="34">
        <v>9.4499999999999993</v>
      </c>
      <c r="E64" s="34">
        <v>8.6999999999999993</v>
      </c>
      <c r="F64" s="34">
        <v>9.08</v>
      </c>
      <c r="G64" s="34">
        <v>8.77</v>
      </c>
      <c r="H64" s="34" t="s">
        <v>447</v>
      </c>
      <c r="I64" s="34">
        <v>6.5</v>
      </c>
      <c r="J64" s="34" t="s">
        <v>447</v>
      </c>
    </row>
    <row r="65" spans="1:10">
      <c r="A65" s="3">
        <v>59</v>
      </c>
      <c r="B65" s="30" t="s">
        <v>528</v>
      </c>
      <c r="C65" s="33" t="s">
        <v>529</v>
      </c>
      <c r="D65" s="38">
        <v>9</v>
      </c>
      <c r="E65" s="38">
        <v>8.8000000000000007</v>
      </c>
      <c r="F65" s="34">
        <v>8.85</v>
      </c>
      <c r="G65" s="34">
        <v>8.5399999999999991</v>
      </c>
      <c r="H65" s="34" t="s">
        <v>447</v>
      </c>
      <c r="I65" s="34">
        <v>5.5</v>
      </c>
      <c r="J65" s="34" t="s">
        <v>447</v>
      </c>
    </row>
    <row r="66" spans="1:10">
      <c r="A66" s="3">
        <v>61</v>
      </c>
      <c r="B66" s="30" t="s">
        <v>532</v>
      </c>
      <c r="C66" s="33" t="s">
        <v>533</v>
      </c>
      <c r="D66" s="3">
        <v>8.91</v>
      </c>
      <c r="E66" s="38">
        <v>8.8000000000000007</v>
      </c>
      <c r="F66" s="34">
        <v>8.85</v>
      </c>
      <c r="G66" s="34">
        <v>8.6199999999999992</v>
      </c>
      <c r="H66" s="34" t="s">
        <v>447</v>
      </c>
      <c r="I66" s="34">
        <v>5.5</v>
      </c>
      <c r="J66" s="34" t="s">
        <v>447</v>
      </c>
    </row>
    <row r="67" spans="1:10">
      <c r="A67" s="3">
        <v>63</v>
      </c>
      <c r="B67" s="30" t="s">
        <v>536</v>
      </c>
      <c r="C67" s="33" t="s">
        <v>537</v>
      </c>
      <c r="D67" s="3">
        <v>8.91</v>
      </c>
      <c r="E67" s="38">
        <v>8.6999999999999993</v>
      </c>
      <c r="F67" s="34">
        <v>9.08</v>
      </c>
      <c r="G67" s="34">
        <v>9.08</v>
      </c>
      <c r="H67" s="34" t="s">
        <v>447</v>
      </c>
      <c r="I67" s="34" t="s">
        <v>447</v>
      </c>
      <c r="J67" s="34" t="s">
        <v>447</v>
      </c>
    </row>
    <row r="68" spans="1:10">
      <c r="A68" s="3"/>
      <c r="B68" s="10"/>
      <c r="C68" s="8"/>
      <c r="D68" s="8"/>
      <c r="E68" s="8"/>
      <c r="F68" s="8"/>
      <c r="G68" s="8"/>
      <c r="H68" s="8"/>
      <c r="I68" s="8"/>
      <c r="J68" s="8"/>
    </row>
    <row r="69" spans="1:10">
      <c r="A69" s="3"/>
      <c r="B69" s="10"/>
      <c r="C69" s="8"/>
      <c r="D69" s="8"/>
      <c r="E69" s="8"/>
      <c r="F69" s="8"/>
      <c r="G69" s="8"/>
      <c r="H69" s="8"/>
      <c r="I69" s="8"/>
      <c r="J69" s="8"/>
    </row>
    <row r="70" spans="1:10">
      <c r="A70" s="3"/>
      <c r="B70" s="10"/>
      <c r="C70" s="8"/>
      <c r="D70" s="8"/>
      <c r="E70" s="8"/>
      <c r="F70" s="8"/>
      <c r="G70" s="8"/>
      <c r="H70" s="8"/>
      <c r="I70" s="8"/>
      <c r="J70" s="8"/>
    </row>
    <row r="71" spans="1:10">
      <c r="A71" s="3"/>
      <c r="B71" s="10"/>
      <c r="C71" s="8"/>
      <c r="D71" s="8"/>
      <c r="E71" s="8"/>
      <c r="F71" s="8"/>
      <c r="G71" s="8"/>
      <c r="H71" s="8"/>
      <c r="I71" s="8"/>
      <c r="J71" s="8"/>
    </row>
    <row r="72" spans="1:10">
      <c r="A72" s="3"/>
      <c r="B72" s="10"/>
      <c r="C72" s="8"/>
      <c r="D72" s="8"/>
      <c r="E72" s="8"/>
      <c r="F72" s="8"/>
      <c r="G72" s="8"/>
      <c r="H72" s="8"/>
      <c r="I72" s="8"/>
      <c r="J72" s="8"/>
    </row>
    <row r="73" spans="1:10">
      <c r="A73" s="3"/>
      <c r="B73" s="10"/>
      <c r="C73" s="8"/>
      <c r="D73" s="8"/>
      <c r="E73" s="8"/>
      <c r="F73" s="8"/>
      <c r="G73" s="8"/>
      <c r="H73" s="8"/>
      <c r="I73" s="8"/>
      <c r="J73" s="8"/>
    </row>
    <row r="74" spans="1:10">
      <c r="A74" s="3"/>
      <c r="B74" s="10"/>
      <c r="C74" s="8"/>
      <c r="D74" s="8"/>
      <c r="E74" s="8"/>
      <c r="F74" s="8"/>
      <c r="G74" s="8"/>
      <c r="H74" s="8"/>
      <c r="I74" s="8"/>
      <c r="J74" s="8"/>
    </row>
    <row r="75" spans="1:10">
      <c r="A75" s="3"/>
      <c r="B75" s="10"/>
      <c r="C75" s="8"/>
      <c r="D75" s="8"/>
      <c r="E75" s="8"/>
      <c r="F75" s="8"/>
      <c r="G75" s="8"/>
      <c r="H75" s="8"/>
      <c r="I75" s="8"/>
      <c r="J75" s="8"/>
    </row>
    <row r="76" spans="1:10">
      <c r="A76" s="3"/>
      <c r="B76" s="10"/>
      <c r="C76" s="8"/>
      <c r="D76" s="8"/>
      <c r="E76" s="8"/>
      <c r="F76" s="8"/>
      <c r="G76" s="8"/>
      <c r="H76" s="8"/>
      <c r="I76" s="8"/>
      <c r="J76" s="8"/>
    </row>
    <row r="77" spans="1:10">
      <c r="A77" s="3"/>
      <c r="B77" s="10"/>
      <c r="C77" s="8"/>
      <c r="D77" s="8"/>
      <c r="E77" s="8"/>
      <c r="F77" s="8"/>
      <c r="G77" s="8"/>
      <c r="H77" s="8"/>
      <c r="I77" s="8"/>
      <c r="J77" s="8"/>
    </row>
    <row r="78" spans="1:10">
      <c r="A78" s="3"/>
      <c r="B78" s="10"/>
      <c r="C78" s="8"/>
      <c r="D78" s="8"/>
      <c r="E78" s="8"/>
      <c r="F78" s="8"/>
      <c r="G78" s="8"/>
      <c r="H78" s="8"/>
      <c r="I78" s="8"/>
      <c r="J78" s="8"/>
    </row>
    <row r="79" spans="1:10">
      <c r="A79" s="3"/>
      <c r="B79" s="10"/>
      <c r="C79" s="8"/>
      <c r="D79" s="8"/>
      <c r="E79" s="8"/>
      <c r="F79" s="8"/>
      <c r="G79" s="8"/>
      <c r="H79" s="8"/>
      <c r="I79" s="8"/>
      <c r="J79" s="8"/>
    </row>
    <row r="80" spans="1:10">
      <c r="A80" s="3"/>
      <c r="B80" s="10"/>
      <c r="C80" s="8"/>
      <c r="D80" s="8"/>
      <c r="E80" s="8"/>
      <c r="F80" s="8"/>
      <c r="G80" s="8"/>
      <c r="H80" s="8"/>
      <c r="I80" s="8"/>
      <c r="J80" s="8"/>
    </row>
    <row r="81" spans="1:10">
      <c r="A81" s="3"/>
      <c r="B81" s="10"/>
      <c r="C81" s="8"/>
      <c r="D81" s="8"/>
      <c r="E81" s="8"/>
      <c r="F81" s="8"/>
      <c r="G81" s="8"/>
      <c r="H81" s="8"/>
      <c r="I81" s="8"/>
      <c r="J81" s="8"/>
    </row>
    <row r="82" spans="1:10">
      <c r="A82" s="3"/>
      <c r="B82" s="10"/>
      <c r="C82" s="8"/>
      <c r="D82" s="8"/>
      <c r="E82" s="8"/>
      <c r="F82" s="8"/>
      <c r="G82" s="8"/>
      <c r="H82" s="8"/>
      <c r="I82" s="8"/>
      <c r="J82" s="8"/>
    </row>
    <row r="83" spans="1:10">
      <c r="A83" s="3"/>
      <c r="B83" s="10"/>
      <c r="C83" s="8"/>
      <c r="D83" s="8"/>
      <c r="E83" s="8"/>
      <c r="F83" s="8"/>
      <c r="G83" s="8"/>
      <c r="H83" s="8"/>
      <c r="I83" s="8"/>
      <c r="J83" s="8"/>
    </row>
    <row r="84" spans="1:10">
      <c r="A84" s="3"/>
      <c r="B84" s="10"/>
      <c r="C84" s="8"/>
      <c r="D84" s="8"/>
      <c r="E84" s="8"/>
      <c r="F84" s="8"/>
      <c r="G84" s="8"/>
      <c r="H84" s="8"/>
      <c r="I84" s="8"/>
      <c r="J84" s="8"/>
    </row>
    <row r="85" spans="1:10">
      <c r="A85" s="3"/>
      <c r="B85" s="10"/>
      <c r="C85" s="8"/>
      <c r="D85" s="8"/>
      <c r="E85" s="8"/>
      <c r="F85" s="8"/>
      <c r="G85" s="8"/>
      <c r="H85" s="8"/>
      <c r="I85" s="8"/>
      <c r="J85" s="8"/>
    </row>
    <row r="86" spans="1:10">
      <c r="A86" s="3"/>
      <c r="B86" s="10"/>
      <c r="C86" s="8"/>
      <c r="D86" s="8"/>
      <c r="E86" s="8"/>
      <c r="F86" s="8"/>
      <c r="G86" s="8"/>
      <c r="H86" s="8"/>
      <c r="I86" s="8"/>
      <c r="J86" s="8"/>
    </row>
    <row r="87" spans="1:10">
      <c r="A87" s="3"/>
      <c r="B87" s="10"/>
      <c r="C87" s="8"/>
      <c r="D87" s="8"/>
      <c r="E87" s="8"/>
      <c r="F87" s="8"/>
      <c r="G87" s="8"/>
      <c r="H87" s="8"/>
      <c r="I87" s="8"/>
      <c r="J87" s="8"/>
    </row>
    <row r="88" spans="1:10">
      <c r="A88" s="3"/>
      <c r="B88" s="10"/>
      <c r="C88" s="8"/>
      <c r="D88" s="8"/>
      <c r="E88" s="8"/>
      <c r="F88" s="8"/>
      <c r="G88" s="8"/>
      <c r="H88" s="8"/>
      <c r="I88" s="8"/>
      <c r="J88" s="8"/>
    </row>
    <row r="89" spans="1:10">
      <c r="A89" s="3"/>
      <c r="B89" s="10"/>
      <c r="C89" s="8"/>
      <c r="D89" s="8"/>
      <c r="E89" s="8"/>
      <c r="F89" s="8"/>
      <c r="G89" s="8"/>
      <c r="H89" s="8"/>
      <c r="I89" s="8"/>
      <c r="J89" s="8"/>
    </row>
    <row r="90" spans="1:10">
      <c r="A90" s="3"/>
      <c r="B90" s="10"/>
      <c r="C90" s="8"/>
      <c r="D90" s="8"/>
      <c r="E90" s="8"/>
      <c r="F90" s="8"/>
      <c r="G90" s="8"/>
      <c r="H90" s="8"/>
      <c r="I90" s="8"/>
      <c r="J90" s="8"/>
    </row>
    <row r="91" spans="1:10">
      <c r="A91" s="3"/>
      <c r="B91" s="10"/>
      <c r="C91" s="8"/>
      <c r="D91" s="8"/>
      <c r="E91" s="8"/>
      <c r="F91" s="8"/>
      <c r="G91" s="8"/>
      <c r="H91" s="8"/>
      <c r="I91" s="8"/>
      <c r="J91" s="8"/>
    </row>
    <row r="92" spans="1:10">
      <c r="A92" s="3"/>
      <c r="B92" s="10"/>
      <c r="C92" s="8"/>
      <c r="D92" s="8"/>
      <c r="E92" s="8"/>
      <c r="F92" s="8"/>
      <c r="G92" s="8"/>
      <c r="H92" s="8"/>
      <c r="I92" s="8"/>
      <c r="J92" s="8"/>
    </row>
    <row r="93" spans="1:10">
      <c r="A93" s="3"/>
      <c r="B93" s="10"/>
      <c r="C93" s="8"/>
      <c r="D93" s="8"/>
      <c r="E93" s="8"/>
      <c r="F93" s="8"/>
      <c r="G93" s="8"/>
      <c r="H93" s="8"/>
      <c r="I93" s="8"/>
      <c r="J93" s="8"/>
    </row>
    <row r="94" spans="1:10">
      <c r="A94" s="3"/>
      <c r="B94" s="10"/>
      <c r="C94" s="8"/>
      <c r="D94" s="8"/>
      <c r="E94" s="8"/>
      <c r="F94" s="8"/>
      <c r="G94" s="8"/>
      <c r="H94" s="8"/>
      <c r="I94" s="8"/>
      <c r="J94" s="8"/>
    </row>
    <row r="95" spans="1:10">
      <c r="A95" s="3"/>
      <c r="B95" s="10"/>
      <c r="C95" s="8"/>
      <c r="D95" s="8"/>
      <c r="E95" s="8"/>
      <c r="F95" s="8"/>
      <c r="G95" s="8"/>
      <c r="H95" s="8"/>
      <c r="I95" s="8"/>
      <c r="J95" s="8"/>
    </row>
    <row r="96" spans="1:10">
      <c r="A96" s="3"/>
      <c r="B96" s="10"/>
      <c r="C96" s="8"/>
      <c r="D96" s="8"/>
      <c r="E96" s="8"/>
      <c r="F96" s="8"/>
      <c r="G96" s="8"/>
      <c r="H96" s="8"/>
      <c r="I96" s="8"/>
      <c r="J96" s="8"/>
    </row>
    <row r="97" spans="1:10">
      <c r="A97" s="3"/>
      <c r="B97" s="10"/>
      <c r="C97" s="8"/>
      <c r="D97" s="8"/>
      <c r="E97" s="8"/>
      <c r="F97" s="8"/>
      <c r="G97" s="8"/>
      <c r="H97" s="8"/>
      <c r="I97" s="8"/>
      <c r="J97" s="8"/>
    </row>
    <row r="98" spans="1:10">
      <c r="A98" s="3"/>
      <c r="B98" s="10"/>
      <c r="C98" s="8"/>
      <c r="D98" s="8"/>
      <c r="E98" s="8"/>
      <c r="F98" s="8"/>
      <c r="G98" s="8"/>
      <c r="H98" s="8"/>
      <c r="I98" s="8"/>
      <c r="J98" s="8"/>
    </row>
    <row r="99" spans="1:10">
      <c r="A99" s="3"/>
      <c r="B99" s="10"/>
      <c r="C99" s="8"/>
      <c r="D99" s="8"/>
      <c r="E99" s="8"/>
      <c r="F99" s="8"/>
      <c r="G99" s="8"/>
      <c r="H99" s="8"/>
      <c r="I99" s="8"/>
      <c r="J99" s="8"/>
    </row>
    <row r="100" spans="1:10">
      <c r="A100" s="3"/>
      <c r="B100" s="10"/>
      <c r="C100" s="8"/>
      <c r="D100" s="8"/>
      <c r="E100" s="8"/>
      <c r="F100" s="8"/>
      <c r="G100" s="8"/>
      <c r="H100" s="8"/>
      <c r="I100" s="8"/>
      <c r="J100" s="8"/>
    </row>
    <row r="101" spans="1:10">
      <c r="A101" s="3"/>
      <c r="B101" s="10"/>
      <c r="C101" s="8"/>
      <c r="D101" s="8"/>
      <c r="E101" s="8"/>
      <c r="F101" s="8"/>
      <c r="G101" s="8"/>
      <c r="H101" s="8"/>
      <c r="I101" s="8"/>
      <c r="J101" s="8"/>
    </row>
    <row r="102" spans="1:10">
      <c r="A102" s="3"/>
      <c r="B102" s="10"/>
      <c r="C102" s="8"/>
      <c r="D102" s="8"/>
      <c r="E102" s="8"/>
      <c r="F102" s="8"/>
      <c r="G102" s="8"/>
      <c r="H102" s="8"/>
      <c r="I102" s="8"/>
      <c r="J102" s="8"/>
    </row>
    <row r="103" spans="1:10">
      <c r="A103" s="3"/>
      <c r="B103" s="10"/>
      <c r="C103" s="8"/>
      <c r="D103" s="8"/>
      <c r="E103" s="8"/>
      <c r="F103" s="8"/>
      <c r="G103" s="8"/>
      <c r="H103" s="8"/>
      <c r="I103" s="8"/>
      <c r="J103" s="8"/>
    </row>
    <row r="104" spans="1:10">
      <c r="A104" s="3"/>
      <c r="B104" s="10"/>
      <c r="C104" s="8"/>
      <c r="D104" s="8"/>
      <c r="E104" s="8"/>
      <c r="F104" s="8"/>
      <c r="G104" s="8"/>
      <c r="H104" s="8"/>
      <c r="I104" s="8"/>
      <c r="J104" s="8"/>
    </row>
    <row r="105" spans="1:10">
      <c r="A105" s="3"/>
      <c r="B105" s="10"/>
      <c r="C105" s="8"/>
      <c r="D105" s="8"/>
      <c r="E105" s="8"/>
      <c r="F105" s="8"/>
      <c r="G105" s="8"/>
      <c r="H105" s="8"/>
      <c r="I105" s="8"/>
      <c r="J105" s="8"/>
    </row>
  </sheetData>
  <sortState xmlns:xlrd2="http://schemas.microsoft.com/office/spreadsheetml/2017/richdata2" ref="A6:J67">
    <sortCondition ref="J6:J67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09375" defaultRowHeight="14.4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 Attainment-2017-20</vt:lpstr>
      <vt:lpstr>CO Attainment-2018-21</vt:lpstr>
      <vt:lpstr>CO Attainment-2019-22</vt:lpstr>
      <vt:lpstr>CO Attainment-2020-23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2023-07-02T03:41:00Z</dcterms:created>
  <dcterms:modified xsi:type="dcterms:W3CDTF">2023-10-04T18:02:46Z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CDB08134BE794EA78D2FAFB06665AE36_13</vt:lpwstr>
  </property>
  <property fmtid="{D5CDD505-2E9C-101B-9397-08002B2CF9AE}" pid="3" name="KSOProductBuildVer">
    <vt:lpwstr>1033-12.2.0.13215</vt:lpwstr>
  </property>
</Properties>
</file>