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40" windowWidth="17895" windowHeight="8895" activeTab="3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</sheets>
  <calcPr calcId="124519"/>
</workbook>
</file>

<file path=xl/calcChain.xml><?xml version="1.0" encoding="utf-8"?>
<calcChain xmlns="http://schemas.openxmlformats.org/spreadsheetml/2006/main">
  <c r="O8" i="3"/>
  <c r="O7"/>
  <c r="O6" i="1"/>
  <c r="O7"/>
  <c r="O9"/>
  <c r="O12"/>
  <c r="O11"/>
  <c r="O10"/>
  <c r="O8"/>
  <c r="O12" i="2"/>
  <c r="O11"/>
  <c r="O10"/>
  <c r="O9"/>
  <c r="O8"/>
  <c r="O7"/>
  <c r="O12" i="3"/>
  <c r="O12" i="4"/>
  <c r="O11"/>
  <c r="O10"/>
  <c r="O9"/>
  <c r="O8"/>
  <c r="O7"/>
  <c r="O6"/>
  <c r="N12" l="1"/>
  <c r="M12"/>
  <c r="N11"/>
  <c r="M11"/>
  <c r="N10"/>
  <c r="M10"/>
  <c r="N9"/>
  <c r="M9"/>
  <c r="N8"/>
  <c r="M8"/>
  <c r="N7"/>
  <c r="M7"/>
  <c r="N6"/>
  <c r="M6"/>
  <c r="N12" i="3"/>
  <c r="M12"/>
  <c r="O11"/>
  <c r="N11"/>
  <c r="M11"/>
  <c r="O10"/>
  <c r="N10"/>
  <c r="M10"/>
  <c r="O9"/>
  <c r="N9"/>
  <c r="M9"/>
  <c r="N8"/>
  <c r="M8"/>
  <c r="N7"/>
  <c r="M7"/>
  <c r="O6"/>
  <c r="N6"/>
  <c r="M6"/>
  <c r="N12" i="2"/>
  <c r="M12"/>
  <c r="N11"/>
  <c r="M11"/>
  <c r="N10"/>
  <c r="M10"/>
  <c r="N9"/>
  <c r="M9"/>
  <c r="N8"/>
  <c r="M8"/>
  <c r="N7"/>
  <c r="M7"/>
  <c r="O6"/>
  <c r="N6"/>
  <c r="M6"/>
  <c r="N12" i="1"/>
  <c r="M12"/>
  <c r="P12" s="1"/>
  <c r="S20" s="1"/>
  <c r="N11"/>
  <c r="M11"/>
  <c r="P11" s="1"/>
  <c r="R20" s="1"/>
  <c r="N10"/>
  <c r="M10"/>
  <c r="N9"/>
  <c r="M9"/>
  <c r="N8"/>
  <c r="M8"/>
  <c r="P8" s="1"/>
  <c r="O20" s="1"/>
  <c r="N7"/>
  <c r="M7"/>
  <c r="N6"/>
  <c r="M6"/>
  <c r="P7" l="1"/>
  <c r="N20" s="1"/>
  <c r="P12" i="4"/>
  <c r="S20" s="1"/>
  <c r="Q21"/>
  <c r="P8"/>
  <c r="O20" s="1"/>
  <c r="P11"/>
  <c r="R20" s="1"/>
  <c r="P9"/>
  <c r="P20" s="1"/>
  <c r="P7"/>
  <c r="N20" s="1"/>
  <c r="M21"/>
  <c r="P12" i="3"/>
  <c r="S20" s="1"/>
  <c r="P8"/>
  <c r="O20" s="1"/>
  <c r="Q21"/>
  <c r="P11"/>
  <c r="R20" s="1"/>
  <c r="P9"/>
  <c r="P20" s="1"/>
  <c r="P7"/>
  <c r="N20" s="1"/>
  <c r="M21"/>
  <c r="Q20" i="2"/>
  <c r="P9"/>
  <c r="P19" s="1"/>
  <c r="M20"/>
  <c r="P8"/>
  <c r="O19" s="1"/>
  <c r="P12"/>
  <c r="S19" s="1"/>
  <c r="P7"/>
  <c r="N19" s="1"/>
  <c r="P11"/>
  <c r="R19" s="1"/>
  <c r="M21" i="1"/>
  <c r="Q21"/>
  <c r="P9"/>
  <c r="P20" s="1"/>
  <c r="R20" i="2"/>
  <c r="N21" i="3"/>
  <c r="N21" i="4"/>
  <c r="R21"/>
  <c r="S20" i="2"/>
  <c r="O21" i="3"/>
  <c r="S21"/>
  <c r="O21" i="4"/>
  <c r="P21" i="1"/>
  <c r="P20" i="2"/>
  <c r="P21" i="3"/>
  <c r="P21" i="4"/>
  <c r="N21" i="1"/>
  <c r="R21"/>
  <c r="R22" s="1"/>
  <c r="R23" s="1"/>
  <c r="N20" i="2"/>
  <c r="R21" i="3"/>
  <c r="O21" i="1"/>
  <c r="O22" s="1"/>
  <c r="O23" s="1"/>
  <c r="S21"/>
  <c r="S22" s="1"/>
  <c r="S23" s="1"/>
  <c r="O20" i="2"/>
  <c r="S21" i="4"/>
  <c r="P6" i="1"/>
  <c r="M20" s="1"/>
  <c r="P10"/>
  <c r="Q20" s="1"/>
  <c r="P6" i="2"/>
  <c r="M19" s="1"/>
  <c r="P10"/>
  <c r="Q19" s="1"/>
  <c r="P6" i="3"/>
  <c r="M20" s="1"/>
  <c r="P10"/>
  <c r="Q20" s="1"/>
  <c r="Q22" s="1"/>
  <c r="Q23" s="1"/>
  <c r="P6" i="4"/>
  <c r="M20" s="1"/>
  <c r="M22" s="1"/>
  <c r="M23" s="1"/>
  <c r="P10"/>
  <c r="Q20" s="1"/>
  <c r="N22" i="1" l="1"/>
  <c r="N23" s="1"/>
  <c r="R22" i="4"/>
  <c r="R23" s="1"/>
  <c r="S22"/>
  <c r="S23" s="1"/>
  <c r="Q22"/>
  <c r="Q23" s="1"/>
  <c r="O22"/>
  <c r="O23" s="1"/>
  <c r="N22"/>
  <c r="N23" s="1"/>
  <c r="P22"/>
  <c r="P23" s="1"/>
  <c r="S22" i="3"/>
  <c r="S23" s="1"/>
  <c r="N22"/>
  <c r="N23" s="1"/>
  <c r="O22"/>
  <c r="O23" s="1"/>
  <c r="M22"/>
  <c r="M23" s="1"/>
  <c r="R22"/>
  <c r="R23" s="1"/>
  <c r="P22"/>
  <c r="P23" s="1"/>
  <c r="Q21" i="2"/>
  <c r="Q22" s="1"/>
  <c r="P21"/>
  <c r="P22" s="1"/>
  <c r="M21"/>
  <c r="M22" s="1"/>
  <c r="R21"/>
  <c r="R22" s="1"/>
  <c r="O21"/>
  <c r="O22" s="1"/>
  <c r="N21"/>
  <c r="N22" s="1"/>
  <c r="S21"/>
  <c r="S22" s="1"/>
  <c r="Q22" i="1"/>
  <c r="Q23" s="1"/>
  <c r="M22"/>
  <c r="M23" s="1"/>
  <c r="P22"/>
  <c r="P23" s="1"/>
</calcChain>
</file>

<file path=xl/sharedStrings.xml><?xml version="1.0" encoding="utf-8"?>
<sst xmlns="http://schemas.openxmlformats.org/spreadsheetml/2006/main" count="616" uniqueCount="442">
  <si>
    <t>NISTARINI COLLEGE, PURULIA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</si>
  <si>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</si>
  <si>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 xml:space="preserve">   </t>
  </si>
  <si>
    <t>SGPA ANALYSIS</t>
  </si>
  <si>
    <t>Sl. No.</t>
  </si>
  <si>
    <t>Name of the Student</t>
  </si>
  <si>
    <t>Regn. No. with year</t>
  </si>
  <si>
    <t>SGPA - 1</t>
  </si>
  <si>
    <t>SGPA - 2</t>
  </si>
  <si>
    <t>SGPA - 3</t>
  </si>
  <si>
    <t>SGPA - 4</t>
  </si>
  <si>
    <t>SGPA - 5</t>
  </si>
  <si>
    <t>SGPA - 6</t>
  </si>
  <si>
    <t>CGPA</t>
  </si>
  <si>
    <t>Semester</t>
  </si>
  <si>
    <t>No. of Students with SGPA between 8 - 10</t>
  </si>
  <si>
    <t>No. of Students with SGPA between 6 - 8</t>
  </si>
  <si>
    <t>No. of Students with SGPA &lt; 6</t>
  </si>
  <si>
    <t>Total</t>
  </si>
  <si>
    <r>
      <rPr>
        <b/>
        <sz val="11"/>
        <rFont val="Calibri"/>
        <family val="2"/>
      </rPr>
      <t xml:space="preserve">Target Levels:
</t>
    </r>
    <r>
      <rPr>
        <b/>
        <sz val="11"/>
        <color rgb="FFC00000"/>
        <rFont val="Calibri"/>
        <family val="2"/>
      </rPr>
      <t>Level - 1: 50%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F0"/>
        <rFont val="Calibri"/>
        <family val="2"/>
      </rPr>
      <t>Level - 2: 60%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50"/>
        <rFont val="Calibri"/>
        <family val="2"/>
      </rPr>
      <t xml:space="preserve">Level - 3: 70% students getting 60% marks.
</t>
    </r>
  </si>
  <si>
    <t>SEMESTER-WISE CO ANALYSIS</t>
  </si>
  <si>
    <t>Program Outcome</t>
  </si>
  <si>
    <t>SEMESTER</t>
  </si>
  <si>
    <t>SEM-1</t>
  </si>
  <si>
    <t>SEM-2</t>
  </si>
  <si>
    <t>SEM-3</t>
  </si>
  <si>
    <t>SEM-4</t>
  </si>
  <si>
    <t>SEM-5</t>
  </si>
  <si>
    <t>SEM-6</t>
  </si>
  <si>
    <t>Total Students</t>
  </si>
  <si>
    <t>No. of students with SGPA &gt; 6</t>
  </si>
  <si>
    <t>Semester-wise CO Attainment (%)</t>
  </si>
  <si>
    <t>CO Attainment Level</t>
  </si>
  <si>
    <r>
      <rPr>
        <b/>
        <sz val="11"/>
        <rFont val="Calibri"/>
        <family val="2"/>
      </rPr>
      <t xml:space="preserve">Target Levels:
</t>
    </r>
    <r>
      <rPr>
        <b/>
        <sz val="11"/>
        <color rgb="FFC00000"/>
        <rFont val="Calibri"/>
        <family val="2"/>
      </rPr>
      <t>Level - 1: 50%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F0"/>
        <rFont val="Calibri"/>
        <family val="2"/>
      </rPr>
      <t>Level - 2: 60%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50"/>
        <rFont val="Calibri"/>
        <family val="2"/>
      </rPr>
      <t xml:space="preserve">Level - 3: 70% students getting 60% marks.
</t>
    </r>
  </si>
  <si>
    <r>
      <rPr>
        <b/>
        <sz val="11"/>
        <rFont val="Calibri"/>
        <family val="2"/>
      </rPr>
      <t xml:space="preserve">Target Levels:
</t>
    </r>
    <r>
      <rPr>
        <b/>
        <sz val="11"/>
        <color rgb="FFC00000"/>
        <rFont val="Calibri"/>
        <family val="2"/>
      </rPr>
      <t>Level - 1: 50%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F0"/>
        <rFont val="Calibri"/>
        <family val="2"/>
      </rPr>
      <t>Level - 2: 60%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50"/>
        <rFont val="Calibri"/>
        <family val="2"/>
      </rPr>
      <t xml:space="preserve">Level - 3: 70% students getting 60% marks.
</t>
    </r>
  </si>
  <si>
    <r>
      <rPr>
        <b/>
        <sz val="11"/>
        <rFont val="Calibri"/>
        <family val="2"/>
      </rPr>
      <t xml:space="preserve">Target Levels:
</t>
    </r>
    <r>
      <rPr>
        <b/>
        <sz val="11"/>
        <color rgb="FFC00000"/>
        <rFont val="Calibri"/>
        <family val="2"/>
      </rPr>
      <t>Level - 1: 50%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F0"/>
        <rFont val="Calibri"/>
        <family val="2"/>
      </rPr>
      <t>Level - 2: 60% students getting 60% marks.</t>
    </r>
    <r>
      <rPr>
        <b/>
        <sz val="11"/>
        <rFont val="Calibri"/>
        <family val="2"/>
      </rPr>
      <t xml:space="preserve">
</t>
    </r>
    <r>
      <rPr>
        <b/>
        <sz val="11"/>
        <color rgb="FF00B050"/>
        <rFont val="Calibri"/>
        <family val="2"/>
      </rPr>
      <t xml:space="preserve">Level - 3: 70% students getting 60% marks.
</t>
    </r>
  </si>
  <si>
    <t>Annapurna Goswami</t>
  </si>
  <si>
    <t>9631 of 2017-18</t>
  </si>
  <si>
    <t>Anushree Rajak</t>
  </si>
  <si>
    <t>9634 of 2017-18</t>
  </si>
  <si>
    <t>GPW</t>
  </si>
  <si>
    <t>Asha Bauri</t>
  </si>
  <si>
    <t>9654 of 2017-18</t>
  </si>
  <si>
    <t>Asha Chatterjee</t>
  </si>
  <si>
    <t>9655 of 2017-18</t>
  </si>
  <si>
    <t>Asha Rani Mahato</t>
  </si>
  <si>
    <t>9658 of 2017-18</t>
  </si>
  <si>
    <t>Ashapurna Bauri</t>
  </si>
  <si>
    <t>9660 of 2017-18</t>
  </si>
  <si>
    <t>Astami Mahato</t>
  </si>
  <si>
    <t>9664 of 2017-18</t>
  </si>
  <si>
    <t>Barnali Bauri</t>
  </si>
  <si>
    <t>9674 of 2017-18</t>
  </si>
  <si>
    <t>Barnali Mandal</t>
  </si>
  <si>
    <t>9677of 2017-18</t>
  </si>
  <si>
    <t>Barsha Char</t>
  </si>
  <si>
    <t>9679 of 2017-18</t>
  </si>
  <si>
    <t>Basumati Mahato</t>
  </si>
  <si>
    <t>9685of 2017-18</t>
  </si>
  <si>
    <t>Bhadu Rani Mahato</t>
  </si>
  <si>
    <t>9688of 2017-18</t>
  </si>
  <si>
    <t>Bhagyabati Mahato</t>
  </si>
  <si>
    <t>9689of 2017-18</t>
  </si>
  <si>
    <t>Chanchala Mahato</t>
  </si>
  <si>
    <t>9697 of 2017-18</t>
  </si>
  <si>
    <t>Dipsikha Das</t>
  </si>
  <si>
    <t>9725of 2017-18</t>
  </si>
  <si>
    <t>Jaba Rani Mahato</t>
  </si>
  <si>
    <t>9748of 2017-18</t>
  </si>
  <si>
    <t>Jharna Mahato</t>
  </si>
  <si>
    <t>9759of 2017-18</t>
  </si>
  <si>
    <t>Karuna Bauri</t>
  </si>
  <si>
    <t>9778of 2017-18</t>
  </si>
  <si>
    <t>Khukumani Mahato</t>
  </si>
  <si>
    <t>9780of 2017-18</t>
  </si>
  <si>
    <t>Mamata Murmu</t>
  </si>
  <si>
    <t>9805of 2017-18</t>
  </si>
  <si>
    <t>Mamoni Khan</t>
  </si>
  <si>
    <t>9806of 2017-18</t>
  </si>
  <si>
    <t>Mampi Mahato</t>
  </si>
  <si>
    <t>9811 of 2017-18</t>
  </si>
  <si>
    <t>Mou Bauri</t>
  </si>
  <si>
    <t>9841of 2017-18</t>
  </si>
  <si>
    <t>Moumita Karmakar</t>
  </si>
  <si>
    <t>9842of 2017-18</t>
  </si>
  <si>
    <t>Moumita Mahato</t>
  </si>
  <si>
    <t>9845of 2017-18</t>
  </si>
  <si>
    <t>Mridula Mahato</t>
  </si>
  <si>
    <t>9856of 2017-18</t>
  </si>
  <si>
    <t>Nilima Mahato</t>
  </si>
  <si>
    <t>9877of 2017-18</t>
  </si>
  <si>
    <t>Nisha Gorain</t>
  </si>
  <si>
    <t>9885of 2017-18</t>
  </si>
  <si>
    <t>Pramila Hembram</t>
  </si>
  <si>
    <t>9919of 2017-18</t>
  </si>
  <si>
    <t>Rajyashree Sardar</t>
  </si>
  <si>
    <t>9958 of 2017-18</t>
  </si>
  <si>
    <t>Rebati Baskey</t>
  </si>
  <si>
    <t>9960of 2017-18</t>
  </si>
  <si>
    <t>Rekha Mahato</t>
  </si>
  <si>
    <t>009963 of 2017-18</t>
  </si>
  <si>
    <t>Rina Bauri</t>
  </si>
  <si>
    <t>9975 of 2017-18</t>
  </si>
  <si>
    <t>Riya Banerjee</t>
  </si>
  <si>
    <t>9988 of 2017-18</t>
  </si>
  <si>
    <t>Sampa Mahata</t>
  </si>
  <si>
    <t>10015 of 2017-18</t>
  </si>
  <si>
    <t>Santana Mahato</t>
  </si>
  <si>
    <t>10031 of 2017-18</t>
  </si>
  <si>
    <t>Shantanu Khan</t>
  </si>
  <si>
    <t>10032 of 2017-18</t>
  </si>
  <si>
    <t>Shampa Dutta Kayal</t>
  </si>
  <si>
    <t>10038 of 2017-18</t>
  </si>
  <si>
    <t>Shikha Rajwar</t>
  </si>
  <si>
    <t>10047 of 2017-18</t>
  </si>
  <si>
    <t>Shrabani Mahata</t>
  </si>
  <si>
    <t>10054of 2017-18</t>
  </si>
  <si>
    <t>Somdutta Mura</t>
  </si>
  <si>
    <t>10076 of 2017-18</t>
  </si>
  <si>
    <t>Sripti Mahato</t>
  </si>
  <si>
    <t>10089 of 2017-18</t>
  </si>
  <si>
    <t>Subarna Mahato</t>
  </si>
  <si>
    <t>10090of 2017-18</t>
  </si>
  <si>
    <t>Sujata Singha</t>
  </si>
  <si>
    <t>10101 of 2017-18</t>
  </si>
  <si>
    <t>Sumitra Paramanik</t>
  </si>
  <si>
    <t>10109 of 2017-18</t>
  </si>
  <si>
    <t>Tumpa Mahato</t>
  </si>
  <si>
    <t>10143 of 2017-18</t>
  </si>
  <si>
    <t>ADITI BANERJEE</t>
  </si>
  <si>
    <t>AMRITA MAHATO</t>
  </si>
  <si>
    <t>ANINDITA MANDAL</t>
  </si>
  <si>
    <t>ANITA MAHATO</t>
  </si>
  <si>
    <t>ANITA MURMU</t>
  </si>
  <si>
    <t>ASHA RANI MAHATO</t>
  </si>
  <si>
    <t>ASHALATA ROY</t>
  </si>
  <si>
    <t>ASTAMI ROY</t>
  </si>
  <si>
    <t>BABY MANDAL</t>
  </si>
  <si>
    <t>DAIBAKI MAHATO</t>
  </si>
  <si>
    <t>GOURI MAHATO</t>
  </si>
  <si>
    <t>JHARNA MAHATO</t>
  </si>
  <si>
    <t>KABITA PAUL</t>
  </si>
  <si>
    <t>LAXMISHREE DUTTA</t>
  </si>
  <si>
    <t>MADHURI MODAK</t>
  </si>
  <si>
    <t>MAHIRAN KHATUN</t>
  </si>
  <si>
    <t>MALATI MAHATO</t>
  </si>
  <si>
    <t>MALATI MANDI</t>
  </si>
  <si>
    <t>MALLIKA MAHATO</t>
  </si>
  <si>
    <t>MANISHA PRAMANIK</t>
  </si>
  <si>
    <t>PARBATI MAHATO</t>
  </si>
  <si>
    <t>PRATIMA MISHRA</t>
  </si>
  <si>
    <t>PRITILATA MAHATO</t>
  </si>
  <si>
    <t>PRIYANKA TUDU</t>
  </si>
  <si>
    <t>PUJA MANDAL</t>
  </si>
  <si>
    <t>PUJARANI MAHATO</t>
  </si>
  <si>
    <t>RATULI ROY</t>
  </si>
  <si>
    <t>RITA MANDI</t>
  </si>
  <si>
    <t>RITUPARNA MANDAL</t>
  </si>
  <si>
    <t>RIYA MAHATO</t>
  </si>
  <si>
    <t>RIYA SARKAR</t>
  </si>
  <si>
    <t>RUMA MAHATO</t>
  </si>
  <si>
    <t>SABINA KHATUN</t>
  </si>
  <si>
    <t>SABITA MAHATO</t>
  </si>
  <si>
    <t>SAMPA RAJWAR</t>
  </si>
  <si>
    <t>SANCHITA MAHATA</t>
  </si>
  <si>
    <t>SANDHYA RANI TUDU</t>
  </si>
  <si>
    <t>SARASWATI PARAMANIK</t>
  </si>
  <si>
    <t>SATHI PATRA</t>
  </si>
  <si>
    <t>SHAMPA RAJWAR</t>
  </si>
  <si>
    <t>SHILPI MANDAL</t>
  </si>
  <si>
    <t>SHRABONI KALINDI</t>
  </si>
  <si>
    <t>SIKHA MAHATO</t>
  </si>
  <si>
    <t>SILPA BAURI</t>
  </si>
  <si>
    <t>SONAMANI MAHATO</t>
  </si>
  <si>
    <t>SUDIPTA BARAT</t>
  </si>
  <si>
    <t>SUDIPTA TEWARY</t>
  </si>
  <si>
    <t>SUNITA BESRA</t>
  </si>
  <si>
    <t>TANIA MUKHERJEE</t>
  </si>
  <si>
    <t>TRIPTI GORAI</t>
  </si>
  <si>
    <t>10016 of 2018-19</t>
  </si>
  <si>
    <t>10022 of 2018-19</t>
  </si>
  <si>
    <t>10068 of 2018-19</t>
  </si>
  <si>
    <t>10038 of 2018-19</t>
  </si>
  <si>
    <t>ALAKA HEMBRAM</t>
  </si>
  <si>
    <t>ANNA GORAI</t>
  </si>
  <si>
    <t>ANUPAMA MAHATA</t>
  </si>
  <si>
    <t>BANDANA MAHATO</t>
  </si>
  <si>
    <t>BARSHA BANERJEE</t>
  </si>
  <si>
    <t>BINA MANDAL</t>
  </si>
  <si>
    <t>CHAITALI DIGAR</t>
  </si>
  <si>
    <t>CHINMAYEE MANDAL</t>
  </si>
  <si>
    <t>DIPANNITA MAHATO</t>
  </si>
  <si>
    <t>DURGA CHOWDHURY</t>
  </si>
  <si>
    <t>GOURI DEOGHARIA</t>
  </si>
  <si>
    <t>ISHITA KUMBHAKAR</t>
  </si>
  <si>
    <t>KALYANI BAURI</t>
  </si>
  <si>
    <t>KUSUM DAS</t>
  </si>
  <si>
    <t>LAXMI RANI MAHATO</t>
  </si>
  <si>
    <t>MADHUSHREE MAHATO</t>
  </si>
  <si>
    <t>MINA BAGDI</t>
  </si>
  <si>
    <t>MOUSUMI MURMU</t>
  </si>
  <si>
    <t>MUMTAJ  KHATUN</t>
  </si>
  <si>
    <t>NILIMA MAJEE</t>
  </si>
  <si>
    <t>PAPIYA SAHIS</t>
  </si>
  <si>
    <t>PAYEL MONDAL</t>
  </si>
  <si>
    <t>PRABHATI MAHATO</t>
  </si>
  <si>
    <t>PRIYANKA BAGDI</t>
  </si>
  <si>
    <t>PRIYANKA DEY</t>
  </si>
  <si>
    <t>PRIYANKA MAHATO</t>
  </si>
  <si>
    <t>PUJA BAURI</t>
  </si>
  <si>
    <t>PUSHPA MAHATO</t>
  </si>
  <si>
    <t>RAKHI RAJWAR</t>
  </si>
  <si>
    <t>REEMA MAHATO</t>
  </si>
  <si>
    <t>RINKU DHIBAR</t>
  </si>
  <si>
    <t>RITA MAHATA</t>
  </si>
  <si>
    <t>RITA SING PATAR</t>
  </si>
  <si>
    <t>RIYA CHATTERJEE</t>
  </si>
  <si>
    <t>RIYA MAHATA</t>
  </si>
  <si>
    <t>RUMPA MAHATO</t>
  </si>
  <si>
    <t>SANGITA MAHATO</t>
  </si>
  <si>
    <t>SARASWATI MAHATO</t>
  </si>
  <si>
    <t>SHARMILA MAHATA</t>
  </si>
  <si>
    <t>SHATABDI DUTTA</t>
  </si>
  <si>
    <t>SHIBANI BADYAKAR</t>
  </si>
  <si>
    <t>SHIBANI MAHATO</t>
  </si>
  <si>
    <t>SHOVA MAJI</t>
  </si>
  <si>
    <t>SIKHA RANI MAHATA</t>
  </si>
  <si>
    <t>SOMA RANI MAHATO</t>
  </si>
  <si>
    <t>SUPRIYA MAHATO</t>
  </si>
  <si>
    <t>SUSHILA MAHATO</t>
  </si>
  <si>
    <t>SUSMITA MAHATO</t>
  </si>
  <si>
    <t>SUSMITA SINHA</t>
  </si>
  <si>
    <t>TARAMANI BESRA</t>
  </si>
  <si>
    <t>TUMPA MAHATO</t>
  </si>
  <si>
    <t>UMA MAJHI</t>
  </si>
  <si>
    <t>10032 of 2018-19</t>
  </si>
  <si>
    <t>10035 of 2018-19</t>
  </si>
  <si>
    <t>10070 of 2018-19</t>
  </si>
  <si>
    <t>10074 of 2018-19</t>
  </si>
  <si>
    <t>10077 of 2018-19</t>
  </si>
  <si>
    <t>10110 of 2018-19</t>
  </si>
  <si>
    <t>10128 of 2018-19</t>
  </si>
  <si>
    <t>10148 of 2018-19</t>
  </si>
  <si>
    <t>10154 of 2018-19</t>
  </si>
  <si>
    <t>10177 of 2018-19</t>
  </si>
  <si>
    <t>10184 of 2018-19</t>
  </si>
  <si>
    <t>10190 of 2018-19</t>
  </si>
  <si>
    <t>10194 of 2018-19</t>
  </si>
  <si>
    <t>10195 of 2018-19</t>
  </si>
  <si>
    <t>10197 of 2018-19</t>
  </si>
  <si>
    <t>10214 of 2018-19</t>
  </si>
  <si>
    <t>10282 of 2018-19</t>
  </si>
  <si>
    <t>10292 of 2018-19</t>
  </si>
  <si>
    <t>10298 of 2018-19</t>
  </si>
  <si>
    <t>10316 of 2018-19</t>
  </si>
  <si>
    <t>10320 of 2018-19</t>
  </si>
  <si>
    <t>10330 of 2018-19</t>
  </si>
  <si>
    <t>10350 of 2018-19</t>
  </si>
  <si>
    <t>10371 of 2018-19</t>
  </si>
  <si>
    <t>10374 of 2018-19</t>
  </si>
  <si>
    <t>10379 of 2018-19</t>
  </si>
  <si>
    <t>10385 of 2018-19</t>
  </si>
  <si>
    <t>10389 of 2018-19</t>
  </si>
  <si>
    <t>10401 of 2018-19</t>
  </si>
  <si>
    <t>10402 of 2018-19</t>
  </si>
  <si>
    <t>10422 of 2018-19</t>
  </si>
  <si>
    <t>10427 of 2018-19</t>
  </si>
  <si>
    <t>10431 of 2018-19</t>
  </si>
  <si>
    <t>10445 of 2018-19</t>
  </si>
  <si>
    <t>10453 of 2018-19</t>
  </si>
  <si>
    <t>10459 of 2018-19</t>
  </si>
  <si>
    <t>10470 of 2018-19</t>
  </si>
  <si>
    <t>10473 of 2018-19</t>
  </si>
  <si>
    <t>10480 of 2018-19</t>
  </si>
  <si>
    <t>10482 of 2018-19</t>
  </si>
  <si>
    <t>10496 of 2018-19</t>
  </si>
  <si>
    <t>10514 of 2018-19</t>
  </si>
  <si>
    <t>10516 of 2018-19</t>
  </si>
  <si>
    <t>10528 of 2018-19</t>
  </si>
  <si>
    <t>10549 of 2018-19</t>
  </si>
  <si>
    <t>10560 of 2018-19</t>
  </si>
  <si>
    <t>9444 of 2019-20</t>
  </si>
  <si>
    <t>9464 of 2019-20</t>
  </si>
  <si>
    <t>9469 of 2019-20</t>
  </si>
  <si>
    <t>9504 of 2019-20</t>
  </si>
  <si>
    <t>9512 of 2019-20</t>
  </si>
  <si>
    <t>9520 of 2019-20</t>
  </si>
  <si>
    <t>9529 of 2019-20</t>
  </si>
  <si>
    <t>9535 of 2019-20</t>
  </si>
  <si>
    <t>9548 of 2019-20</t>
  </si>
  <si>
    <t>9556 of 2019-20</t>
  </si>
  <si>
    <t>9562 of 2019-20</t>
  </si>
  <si>
    <t>9567 of 2019-20</t>
  </si>
  <si>
    <t>9595 of 2019-20</t>
  </si>
  <si>
    <t>9604 of 2019-20</t>
  </si>
  <si>
    <t>9615 of 2019-20</t>
  </si>
  <si>
    <t>9620 of 2019-20</t>
  </si>
  <si>
    <t>9652 of 2019-20</t>
  </si>
  <si>
    <t>9665 of 2019-20</t>
  </si>
  <si>
    <t>9668 of 2019-20</t>
  </si>
  <si>
    <t>9689 of 2019-20</t>
  </si>
  <si>
    <t>9710 of 2019-20</t>
  </si>
  <si>
    <t>9723 of 2019-20</t>
  </si>
  <si>
    <t>9732 of 2019-20</t>
  </si>
  <si>
    <t>9759 of 2019-20</t>
  </si>
  <si>
    <t>9762 of 2019-20</t>
  </si>
  <si>
    <t>9767 of 2019-20</t>
  </si>
  <si>
    <t>9770 of 2019-20</t>
  </si>
  <si>
    <t>9779 of 2019-20</t>
  </si>
  <si>
    <t>9789 of 2019-20</t>
  </si>
  <si>
    <t>9790 of 2019-20</t>
  </si>
  <si>
    <t>9799 of 2019-20</t>
  </si>
  <si>
    <t>9803 of 2019-20</t>
  </si>
  <si>
    <t>9805 of 2019-20</t>
  </si>
  <si>
    <t>9809 of 2019-20</t>
  </si>
  <si>
    <t>9811 of 2019-20</t>
  </si>
  <si>
    <t>9823 of 2019-20</t>
  </si>
  <si>
    <t>9835 of 2019-20</t>
  </si>
  <si>
    <t>9850 of 2019-20</t>
  </si>
  <si>
    <t>9857 of 2019-20</t>
  </si>
  <si>
    <t>9866 of 2019-20</t>
  </si>
  <si>
    <t>9867 of 2019-20</t>
  </si>
  <si>
    <t>9871 of 2019-20</t>
  </si>
  <si>
    <t>9873 of 2019-20</t>
  </si>
  <si>
    <t>9877 of 2019-20</t>
  </si>
  <si>
    <t>9883 of 2019-20</t>
  </si>
  <si>
    <t>9897 of 2019-20</t>
  </si>
  <si>
    <t>9939 of 2019-20</t>
  </si>
  <si>
    <t>9940 of 2019-20</t>
  </si>
  <si>
    <t>9941 of 2019-20</t>
  </si>
  <si>
    <t>9946 of 2019-20</t>
  </si>
  <si>
    <t>9952 of 2019-20</t>
  </si>
  <si>
    <t>9957 of 2019-20</t>
  </si>
  <si>
    <t>9971 of 2019-20</t>
  </si>
  <si>
    <t>9979 of 2019-20</t>
  </si>
  <si>
    <t>9983 of 2019-20</t>
  </si>
  <si>
    <t>ANIMA MAHATO</t>
  </si>
  <si>
    <t>ANNAPURNA MAHATO</t>
  </si>
  <si>
    <t>ANUSHREETA DAS</t>
  </si>
  <si>
    <t>ARCHANA MAHATO</t>
  </si>
  <si>
    <t>ARPITA CHOWDHURY</t>
  </si>
  <si>
    <t>BALIKA MAHATO</t>
  </si>
  <si>
    <t>BARNALI MAHATO</t>
  </si>
  <si>
    <t>BARSHA PANDEY</t>
  </si>
  <si>
    <t>BULBUL DAS</t>
  </si>
  <si>
    <t>CHHANDA MAHATO</t>
  </si>
  <si>
    <t>DEBI MAHATO</t>
  </si>
  <si>
    <t>DIPA RAJWAR</t>
  </si>
  <si>
    <t>GANGA PRAJAPATI</t>
  </si>
  <si>
    <t>HARSHITA MAHATO</t>
  </si>
  <si>
    <t>INDRANI HAZRA</t>
  </si>
  <si>
    <t>JHUMA MAHATO</t>
  </si>
  <si>
    <t>KABITA MAHATO</t>
  </si>
  <si>
    <t>LABONI RAJAK</t>
  </si>
  <si>
    <t>LATIKA HEMBRAM</t>
  </si>
  <si>
    <t>MAMPI DAS</t>
  </si>
  <si>
    <t>MOUMITA KALINDI</t>
  </si>
  <si>
    <t>MOUSUMI MONDAL</t>
  </si>
  <si>
    <t>NABAMI MAHATO</t>
  </si>
  <si>
    <t>PAYEL BAURI</t>
  </si>
  <si>
    <t>PIU MANDAL</t>
  </si>
  <si>
    <t>PRIYANKA PARAMANIK</t>
  </si>
  <si>
    <t>REKHA MAHATO</t>
  </si>
  <si>
    <t>RIMA BANERJEE</t>
  </si>
  <si>
    <t>SANCHITA MANDAL</t>
  </si>
  <si>
    <t>SANCHITA SAREN</t>
  </si>
  <si>
    <t>SANGITA PARAMANIK</t>
  </si>
  <si>
    <t>SANTANA  MAJI</t>
  </si>
  <si>
    <t>SHEFALI MAHATA</t>
  </si>
  <si>
    <t>SIBANI MANDAL</t>
  </si>
  <si>
    <t>SIMA RANI MAHATO</t>
  </si>
  <si>
    <t>SOMA KAR</t>
  </si>
  <si>
    <t>SUBHRA MAHATO</t>
  </si>
  <si>
    <t>SUKLA CHATTERJEE</t>
  </si>
  <si>
    <t>SULEKHA MANDAL</t>
  </si>
  <si>
    <t>SUMANA BAURI</t>
  </si>
  <si>
    <t>TANIMA MUKHERJEE</t>
  </si>
  <si>
    <t>TANUSHREE MAHATO</t>
  </si>
  <si>
    <t>TUSTA RANI MAHATO</t>
  </si>
  <si>
    <t>UJALA DAS</t>
  </si>
  <si>
    <t>ASTAMI RAJWAR</t>
  </si>
  <si>
    <t>10172 of 2020-21</t>
  </si>
  <si>
    <t>10186 of 2020-21</t>
  </si>
  <si>
    <t>10188 of 2020-21</t>
  </si>
  <si>
    <t>10195 of 2020-21</t>
  </si>
  <si>
    <t>10199 of 2020-21</t>
  </si>
  <si>
    <t>10212 of 2020-21</t>
  </si>
  <si>
    <t>10220 of 2020-21</t>
  </si>
  <si>
    <t>10221 of 2020-21</t>
  </si>
  <si>
    <t>10227 of 2020-21</t>
  </si>
  <si>
    <t>10237 of 2020-21</t>
  </si>
  <si>
    <t>10247 of 2020-21</t>
  </si>
  <si>
    <t>10254 of 2020-21</t>
  </si>
  <si>
    <t>10258 of 2020-21</t>
  </si>
  <si>
    <t>10269 of 2020-21</t>
  </si>
  <si>
    <t>10273 of 2020-21</t>
  </si>
  <si>
    <t>10276 of 2020-21</t>
  </si>
  <si>
    <t>10283 of 2020-21</t>
  </si>
  <si>
    <t>10286 of 2020-21</t>
  </si>
  <si>
    <t>10293 of 2020-21</t>
  </si>
  <si>
    <t>10312 of 2020-21</t>
  </si>
  <si>
    <t>10315 of 2020-21</t>
  </si>
  <si>
    <t>10340 of 2020-21</t>
  </si>
  <si>
    <t>10357 of 2020-21</t>
  </si>
  <si>
    <t>10369 of 2020-21</t>
  </si>
  <si>
    <t>10373 of 2020-21</t>
  </si>
  <si>
    <t>10414 of 2020-21</t>
  </si>
  <si>
    <t>10423 of 2020-21</t>
  </si>
  <si>
    <t>10451 of 2020-21</t>
  </si>
  <si>
    <t>10452 of 2020-21</t>
  </si>
  <si>
    <t>10455 of 2020-21</t>
  </si>
  <si>
    <t>10484 of 2020-21</t>
  </si>
  <si>
    <t>10494 of 2020-21</t>
  </si>
  <si>
    <t>10530 of 2020-21</t>
  </si>
  <si>
    <t>10531 of 2020-21</t>
  </si>
  <si>
    <t>10534 of 2020-21</t>
  </si>
  <si>
    <t>10537 of 2020-21</t>
  </si>
  <si>
    <t>10560 of 2020-21</t>
  </si>
  <si>
    <t>10575 of 2020-21</t>
  </si>
  <si>
    <t>10581 of 2020-21</t>
  </si>
  <si>
    <t>10590 of 2020-21</t>
  </si>
  <si>
    <t>10609 of 2020-21</t>
  </si>
  <si>
    <t>10614 of 2020-21</t>
  </si>
  <si>
    <t>10617 of 2020-21</t>
  </si>
  <si>
    <t>10618 of 2020-21</t>
  </si>
  <si>
    <t>10644 of 2020-21</t>
  </si>
  <si>
    <t>10652 of 2020-21</t>
  </si>
  <si>
    <t>10655 of 2020-21</t>
  </si>
  <si>
    <t>10670 of 2020-21</t>
  </si>
  <si>
    <t>10671 of 2020-21</t>
  </si>
  <si>
    <t>17278 of 2020-21</t>
  </si>
  <si>
    <t>PROGRAM CODE: BSNS</t>
  </si>
  <si>
    <t>DEPARTMENT:  SANSKRIT                                                                                        ATTAINMENT BASED ON SGPA (FOR ALL THE 6 SEMESTERS) AND CGPA FOR ACADEMIC SESSION 2018-21</t>
  </si>
  <si>
    <t>PO: 1-6</t>
  </si>
  <si>
    <t>PROGRAMME OUTCOMES</t>
  </si>
  <si>
    <t>IT IS OBSERVED IN THE FINAL RESULT (CGPA) THAT, 80 % STUDENTS ACHIEVED MORE THAN 60% MARKS, SO THE HIGHEST CO ATTAINMENT LEVEL-3 HAS BEEN ATTAINED.</t>
  </si>
  <si>
    <t>IT IS OBSERVED IN THE FINAL RESULT (CGPA) THAT, 96.36 % STUDENTS ACHIEVED MORE THAN 60% MARKS, SO THE HIGHEST CO ATTAINMENT LEVEL-3 HAS BEEN ATTAINED.</t>
  </si>
  <si>
    <t>DEPARTMENT:  SANSKRIT                                                                                        ATTAINMENT BASED ON SGPA (FOR ALL THE 6 SEMESTERS) AND CGPA FOR ACADEMIC SESSION 2019-22</t>
  </si>
  <si>
    <t>IT IS OBSERVED IN THE FINAL RESULT (CGPA) THAT, 98 % STUDENTS ACHIEVED MORE THAN 60% MARKS, SO THE HIGHEST CO ATTAINMENT LEVEL-3 HAS BEEN ATTAINED.</t>
  </si>
  <si>
    <t>DEPARTMENT: SANSKRIT                                                                                         ATTAINMENT BASED ON SGPA (FOR ALL THE 6 SEMESTERS) AND CGPA FOR ACADEMIC SESSION 2017-20</t>
  </si>
  <si>
    <t>IT IS OBSERVED IN THE FINAL RESULT (CGPA) THAT, 82.31 % STUDENTS ACHIEVED MORE THAN 60% MARKS, SO THE HIGHEST CO ATTAINMENT LEVEL-3 HAS BEEN ATTAINED.</t>
  </si>
  <si>
    <t>DEPARTMENT: SANSKRIT                                                                                         ATTAINMENT BASED ON SGPA (FOR ALL THE 6 SEMESTERS) AND CGPA FOR ACADEMIC SESSION 2020-23</t>
  </si>
</sst>
</file>

<file path=xl/styles.xml><?xml version="1.0" encoding="utf-8"?>
<styleSheet xmlns="http://schemas.openxmlformats.org/spreadsheetml/2006/main">
  <numFmts count="1">
    <numFmt numFmtId="164" formatCode="###0;###0"/>
  </numFmts>
  <fonts count="20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9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20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</font>
    <font>
      <b/>
      <sz val="14"/>
      <color rgb="FF00B050"/>
      <name val="Calibri"/>
      <family val="2"/>
    </font>
    <font>
      <b/>
      <sz val="11"/>
      <color rgb="FFC00000"/>
      <name val="Calibri"/>
      <family val="2"/>
    </font>
    <font>
      <b/>
      <sz val="11"/>
      <color rgb="FF00B0F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8" fillId="0" borderId="0"/>
    <xf numFmtId="0" fontId="18" fillId="0" borderId="0"/>
  </cellStyleXfs>
  <cellXfs count="71">
    <xf numFmtId="0" fontId="0" fillId="0" borderId="0" xfId="0" applyFont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6" fillId="0" borderId="0" xfId="0" applyFont="1" applyBorder="1"/>
    <xf numFmtId="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0" fillId="0" borderId="14" xfId="0" applyFont="1" applyBorder="1" applyAlignment="1"/>
    <xf numFmtId="2" fontId="6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/>
    <xf numFmtId="0" fontId="1" fillId="0" borderId="8" xfId="1" applyBorder="1"/>
    <xf numFmtId="0" fontId="17" fillId="0" borderId="7" xfId="0" applyFont="1" applyBorder="1" applyAlignment="1">
      <alignment horizontal="center" vertical="center"/>
    </xf>
    <xf numFmtId="0" fontId="1" fillId="0" borderId="8" xfId="1" applyBorder="1"/>
    <xf numFmtId="0" fontId="19" fillId="0" borderId="8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" fillId="0" borderId="8" xfId="1" applyBorder="1" applyAlignment="1">
      <alignment vertical="center"/>
    </xf>
    <xf numFmtId="2" fontId="3" fillId="0" borderId="8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5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top" wrapText="1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5"/>
  <sheetViews>
    <sheetView topLeftCell="E1" workbookViewId="0">
      <selection activeCell="Q10" sqref="Q10"/>
    </sheetView>
  </sheetViews>
  <sheetFormatPr defaultColWidth="14.42578125" defaultRowHeight="15" customHeight="1"/>
  <cols>
    <col min="1" max="1" width="8.7109375" customWidth="1"/>
    <col min="2" max="2" width="18.7109375" customWidth="1"/>
    <col min="3" max="3" width="16.5703125" customWidth="1"/>
    <col min="4" max="11" width="8.7109375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25" customHeight="1">
      <c r="A1" s="61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6" ht="20.25" customHeight="1">
      <c r="A2" s="62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6" ht="22.5" customHeight="1">
      <c r="A3" s="61" t="s">
        <v>439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6" ht="14.25" customHeight="1">
      <c r="A4" s="63" t="s">
        <v>431</v>
      </c>
      <c r="B4" s="64"/>
      <c r="C4" s="64"/>
      <c r="D4" s="65"/>
      <c r="E4" s="63" t="s">
        <v>2</v>
      </c>
      <c r="F4" s="64"/>
      <c r="G4" s="64"/>
      <c r="H4" s="64"/>
      <c r="I4" s="64"/>
      <c r="J4" s="65"/>
      <c r="L4" s="1"/>
      <c r="M4" s="63" t="s">
        <v>3</v>
      </c>
      <c r="N4" s="64"/>
      <c r="O4" s="65"/>
    </row>
    <row r="5" spans="1:16" ht="48" customHeight="1">
      <c r="A5" s="1" t="s">
        <v>4</v>
      </c>
      <c r="B5" s="1" t="s">
        <v>5</v>
      </c>
      <c r="C5" s="2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L5" s="1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ht="14.25" customHeight="1">
      <c r="A6" s="3">
        <v>28</v>
      </c>
      <c r="B6" s="14" t="s">
        <v>91</v>
      </c>
      <c r="C6" s="15" t="s">
        <v>92</v>
      </c>
      <c r="D6" s="16">
        <v>7.09</v>
      </c>
      <c r="E6" s="17">
        <v>7.3</v>
      </c>
      <c r="F6" s="17">
        <v>5.69</v>
      </c>
      <c r="G6" s="17">
        <v>5.92</v>
      </c>
      <c r="H6" s="17">
        <v>6</v>
      </c>
      <c r="I6" s="17">
        <v>5.75</v>
      </c>
      <c r="J6" s="17">
        <v>6.24</v>
      </c>
      <c r="L6" s="5">
        <v>1</v>
      </c>
      <c r="M6" s="3">
        <f>COUNTIFS($D$6:$D$105, "&lt;10.01", $D$6:$D$105, "&gt;7.99")</f>
        <v>1</v>
      </c>
      <c r="N6" s="6">
        <f>COUNTIFS($D$6:$D$105, "&lt;8.0", $D$6:$D$105, "&gt;5.99")</f>
        <v>40</v>
      </c>
      <c r="O6" s="3">
        <f>SUM(COUNTIFS($D$6:$D$105, {"&lt;6","GPW"}))</f>
        <v>5</v>
      </c>
      <c r="P6" s="1">
        <f t="shared" ref="P6:P12" si="0">M6+N6+O6</f>
        <v>46</v>
      </c>
    </row>
    <row r="7" spans="1:16" ht="14.25" customHeight="1">
      <c r="A7" s="3">
        <v>18</v>
      </c>
      <c r="B7" s="14" t="s">
        <v>71</v>
      </c>
      <c r="C7" s="15" t="s">
        <v>72</v>
      </c>
      <c r="D7" s="16">
        <v>5.82</v>
      </c>
      <c r="E7" s="17">
        <v>5</v>
      </c>
      <c r="F7" s="17">
        <v>6.31</v>
      </c>
      <c r="G7" s="17">
        <v>6.62</v>
      </c>
      <c r="H7" s="17">
        <v>5.75</v>
      </c>
      <c r="I7" s="17">
        <v>8.5</v>
      </c>
      <c r="J7" s="17">
        <v>6.38</v>
      </c>
      <c r="L7" s="7">
        <v>2</v>
      </c>
      <c r="M7" s="6">
        <f>COUNTIFS($E$6:$E$105, "&lt;10.01", $E$6:$E$105, "&gt;7.99")</f>
        <v>2</v>
      </c>
      <c r="N7" s="3">
        <f>COUNTIFS($E$6:$E$105, "&lt;8.0", $E$6:$E$105, "&gt;5.99")</f>
        <v>28</v>
      </c>
      <c r="O7" s="3">
        <f>SUM(COUNTIFS($E$6:$E$105, {"&lt;6","GPW"}))</f>
        <v>16</v>
      </c>
      <c r="P7" s="1">
        <f t="shared" si="0"/>
        <v>46</v>
      </c>
    </row>
    <row r="8" spans="1:16" ht="14.25" customHeight="1">
      <c r="A8" s="3">
        <v>29</v>
      </c>
      <c r="B8" s="14" t="s">
        <v>93</v>
      </c>
      <c r="C8" s="15" t="s">
        <v>94</v>
      </c>
      <c r="D8" s="16">
        <v>6</v>
      </c>
      <c r="E8" s="17">
        <v>5.8</v>
      </c>
      <c r="F8" s="17">
        <v>6.23</v>
      </c>
      <c r="G8" s="17">
        <v>6.23</v>
      </c>
      <c r="H8" s="17">
        <v>5.5</v>
      </c>
      <c r="I8" s="17">
        <v>8.75</v>
      </c>
      <c r="J8" s="17">
        <v>6.44</v>
      </c>
      <c r="L8" s="7">
        <v>3</v>
      </c>
      <c r="M8" s="3">
        <f>COUNTIFS($F$6:$F$105, "&lt;10.01", $F$6:$F$105, "&gt;7.99")</f>
        <v>4</v>
      </c>
      <c r="N8" s="3">
        <f>COUNTIFS($F$6:$F$105, "&lt;8.0", $F$6:$F$105, "&gt;5.99")</f>
        <v>31</v>
      </c>
      <c r="O8" s="3">
        <f>SUM(COUNTIF($F$6:$F$105, {"&lt;6","GPW"}))</f>
        <v>11</v>
      </c>
      <c r="P8" s="1">
        <f t="shared" si="0"/>
        <v>46</v>
      </c>
    </row>
    <row r="9" spans="1:16" ht="14.25" customHeight="1">
      <c r="A9" s="3">
        <v>41</v>
      </c>
      <c r="B9" s="14" t="s">
        <v>117</v>
      </c>
      <c r="C9" s="15" t="s">
        <v>118</v>
      </c>
      <c r="D9" s="16">
        <v>5.91</v>
      </c>
      <c r="E9" s="17">
        <v>5.7</v>
      </c>
      <c r="F9" s="17">
        <v>6.46</v>
      </c>
      <c r="G9" s="17">
        <v>7</v>
      </c>
      <c r="H9" s="17">
        <v>5.5</v>
      </c>
      <c r="I9" s="17">
        <v>8.25</v>
      </c>
      <c r="J9" s="17">
        <v>6.51</v>
      </c>
      <c r="L9" s="7">
        <v>4</v>
      </c>
      <c r="M9" s="3">
        <f>COUNTIFS($G$6:$G$105, "&lt;10.01", $G$6:$G$105, "&gt;7.99")</f>
        <v>4</v>
      </c>
      <c r="N9" s="3">
        <f>COUNTIFS($G$6:$G$105, "&lt;8.0", $G$6:$G$105, "&gt;5.99")</f>
        <v>37</v>
      </c>
      <c r="O9" s="3">
        <f>SUM(COUNTIFS($G$6:$G$105, {"&lt;6","GPW"}))</f>
        <v>5</v>
      </c>
      <c r="P9" s="1">
        <f t="shared" si="0"/>
        <v>46</v>
      </c>
    </row>
    <row r="10" spans="1:16" ht="14.25" customHeight="1">
      <c r="A10" s="3">
        <v>43</v>
      </c>
      <c r="B10" s="14" t="s">
        <v>121</v>
      </c>
      <c r="C10" s="15" t="s">
        <v>122</v>
      </c>
      <c r="D10" s="16">
        <v>6.55</v>
      </c>
      <c r="E10" s="17">
        <v>6.2</v>
      </c>
      <c r="F10" s="17">
        <v>5.85</v>
      </c>
      <c r="G10" s="17">
        <v>6.54</v>
      </c>
      <c r="H10" s="17">
        <v>5.75</v>
      </c>
      <c r="I10" s="17">
        <v>9</v>
      </c>
      <c r="J10" s="17">
        <v>6.65</v>
      </c>
      <c r="L10" s="7">
        <v>5</v>
      </c>
      <c r="M10" s="3">
        <f>COUNTIFS($H$6:$H$105, "&lt;10.01", $H$6:$H$105, "&gt;7.99")</f>
        <v>6</v>
      </c>
      <c r="N10" s="3">
        <f>COUNTIFS($H$6:$H$105, "&lt;8.00", $H$6:$H$105, "&gt;5.99")</f>
        <v>31</v>
      </c>
      <c r="O10" s="3">
        <f>SUM(COUNTIFS($H$6:$H$105, {"&lt;6","GPW"}))</f>
        <v>9</v>
      </c>
      <c r="P10" s="1">
        <f t="shared" si="0"/>
        <v>46</v>
      </c>
    </row>
    <row r="11" spans="1:16" ht="14.25" customHeight="1">
      <c r="A11" s="3">
        <v>8</v>
      </c>
      <c r="B11" s="14" t="s">
        <v>51</v>
      </c>
      <c r="C11" s="15" t="s">
        <v>52</v>
      </c>
      <c r="D11" s="16">
        <v>6.64</v>
      </c>
      <c r="E11" s="17">
        <v>5.4</v>
      </c>
      <c r="F11" s="17">
        <v>6</v>
      </c>
      <c r="G11" s="17">
        <v>6.77</v>
      </c>
      <c r="H11" s="17">
        <v>6</v>
      </c>
      <c r="I11" s="17">
        <v>9.25</v>
      </c>
      <c r="J11" s="17">
        <v>6.7</v>
      </c>
      <c r="L11" s="7">
        <v>6</v>
      </c>
      <c r="M11" s="3">
        <f>COUNTIFS($I$6:$I$105, "&lt;10.01", $I$6:$I$105, "&gt;7.99")</f>
        <v>42</v>
      </c>
      <c r="N11" s="3">
        <f>COUNTIFS($I$6:$I$105, "&lt;8.00", $I$6:$I$105, "&gt;5.99")</f>
        <v>3</v>
      </c>
      <c r="O11" s="3">
        <f>SUM(COUNTIFS($I$6:$I$105, {"&lt;6","GPW"}))</f>
        <v>1</v>
      </c>
      <c r="P11" s="1">
        <f t="shared" si="0"/>
        <v>46</v>
      </c>
    </row>
    <row r="12" spans="1:16" ht="14.25" customHeight="1">
      <c r="A12" s="3">
        <v>20</v>
      </c>
      <c r="B12" s="14" t="s">
        <v>75</v>
      </c>
      <c r="C12" s="15" t="s">
        <v>76</v>
      </c>
      <c r="D12" s="16">
        <v>6.18</v>
      </c>
      <c r="E12" s="17">
        <v>5.4</v>
      </c>
      <c r="F12" s="17">
        <v>6.46</v>
      </c>
      <c r="G12" s="17">
        <v>6.54</v>
      </c>
      <c r="H12" s="17">
        <v>6</v>
      </c>
      <c r="I12" s="17">
        <v>9.75</v>
      </c>
      <c r="J12" s="17">
        <v>6.76</v>
      </c>
      <c r="L12" s="8" t="s">
        <v>13</v>
      </c>
      <c r="M12" s="1">
        <f>COUNTIFS($J$6:$J$105, "&lt;10.01", $J$6:$J$105, "&gt;7.99")</f>
        <v>4</v>
      </c>
      <c r="N12" s="1">
        <f>COUNTIFS($J$6:$J$105, "&lt;8.0", $J$6:$J$105, "&gt;5.99")</f>
        <v>34</v>
      </c>
      <c r="O12" s="1">
        <f>SUM(COUNTIFS($J$6:$J$105, {"&lt;6","GPW"}))</f>
        <v>8</v>
      </c>
      <c r="P12" s="1">
        <f t="shared" si="0"/>
        <v>46</v>
      </c>
    </row>
    <row r="13" spans="1:16" ht="14.25" customHeight="1">
      <c r="A13" s="3">
        <v>6</v>
      </c>
      <c r="B13" s="14" t="s">
        <v>47</v>
      </c>
      <c r="C13" s="15" t="s">
        <v>48</v>
      </c>
      <c r="D13" s="16">
        <v>6.45</v>
      </c>
      <c r="E13" s="17">
        <v>6.5</v>
      </c>
      <c r="F13" s="17">
        <v>5.69</v>
      </c>
      <c r="G13" s="17">
        <v>5.85</v>
      </c>
      <c r="H13" s="17">
        <v>6.75</v>
      </c>
      <c r="I13" s="17">
        <v>9.5</v>
      </c>
      <c r="J13" s="17">
        <v>6.77</v>
      </c>
    </row>
    <row r="14" spans="1:16" ht="14.25" customHeight="1">
      <c r="A14" s="3">
        <v>33</v>
      </c>
      <c r="B14" s="14" t="s">
        <v>101</v>
      </c>
      <c r="C14" s="15" t="s">
        <v>102</v>
      </c>
      <c r="D14" s="16">
        <v>6.36</v>
      </c>
      <c r="E14" s="17">
        <v>5.6</v>
      </c>
      <c r="F14" s="17">
        <v>6.38</v>
      </c>
      <c r="G14" s="17">
        <v>7</v>
      </c>
      <c r="H14" s="17">
        <v>6</v>
      </c>
      <c r="I14" s="17">
        <v>9.25</v>
      </c>
      <c r="J14" s="17">
        <v>6.8</v>
      </c>
    </row>
    <row r="15" spans="1:16" ht="14.25" customHeight="1">
      <c r="A15" s="3">
        <v>23</v>
      </c>
      <c r="B15" s="14" t="s">
        <v>81</v>
      </c>
      <c r="C15" s="15" t="s">
        <v>82</v>
      </c>
      <c r="D15" s="16">
        <v>7.18</v>
      </c>
      <c r="E15" s="17">
        <v>5.9</v>
      </c>
      <c r="F15" s="17">
        <v>7.08</v>
      </c>
      <c r="G15" s="17">
        <v>6.92</v>
      </c>
      <c r="H15" s="17">
        <v>6</v>
      </c>
      <c r="I15" s="17">
        <v>7.75</v>
      </c>
      <c r="J15" s="17">
        <v>6.83</v>
      </c>
    </row>
    <row r="16" spans="1:16" ht="14.25" customHeight="1">
      <c r="A16" s="3">
        <v>26</v>
      </c>
      <c r="B16" s="14" t="s">
        <v>87</v>
      </c>
      <c r="C16" s="15" t="s">
        <v>88</v>
      </c>
      <c r="D16" s="16">
        <v>6.55</v>
      </c>
      <c r="E16" s="17">
        <v>5.6</v>
      </c>
      <c r="F16" s="17">
        <v>6.69</v>
      </c>
      <c r="G16" s="17">
        <v>6.46</v>
      </c>
      <c r="H16" s="17">
        <v>7.25</v>
      </c>
      <c r="I16" s="17">
        <v>8.5</v>
      </c>
      <c r="J16" s="17">
        <v>6.87</v>
      </c>
    </row>
    <row r="17" spans="1:19" ht="14.25" customHeight="1">
      <c r="A17" s="3">
        <v>19</v>
      </c>
      <c r="B17" s="14" t="s">
        <v>73</v>
      </c>
      <c r="C17" s="15" t="s">
        <v>74</v>
      </c>
      <c r="D17" s="16">
        <v>7.09</v>
      </c>
      <c r="E17" s="17">
        <v>5.6</v>
      </c>
      <c r="F17" s="17">
        <v>6.46</v>
      </c>
      <c r="G17" s="17">
        <v>6.38</v>
      </c>
      <c r="H17" s="17">
        <v>6.25</v>
      </c>
      <c r="I17" s="17">
        <v>9.75</v>
      </c>
      <c r="J17" s="17">
        <v>6.94</v>
      </c>
      <c r="L17" s="9" t="s">
        <v>19</v>
      </c>
      <c r="M17" s="57" t="s">
        <v>20</v>
      </c>
      <c r="N17" s="58"/>
      <c r="O17" s="58"/>
      <c r="P17" s="58"/>
      <c r="Q17" s="58"/>
      <c r="R17" s="59"/>
      <c r="S17" s="2" t="s">
        <v>21</v>
      </c>
    </row>
    <row r="18" spans="1:19" ht="14.25" customHeight="1">
      <c r="A18" s="3">
        <v>37</v>
      </c>
      <c r="B18" s="14" t="s">
        <v>109</v>
      </c>
      <c r="C18" s="15" t="s">
        <v>110</v>
      </c>
      <c r="D18" s="16">
        <v>6.55</v>
      </c>
      <c r="E18" s="17">
        <v>6.1</v>
      </c>
      <c r="F18" s="17">
        <v>6.92</v>
      </c>
      <c r="G18" s="17">
        <v>7</v>
      </c>
      <c r="H18" s="17">
        <v>6</v>
      </c>
      <c r="I18" s="17">
        <v>9.25</v>
      </c>
      <c r="J18" s="17">
        <v>7</v>
      </c>
      <c r="L18" s="1" t="s">
        <v>22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13</v>
      </c>
    </row>
    <row r="19" spans="1:19" ht="14.25" customHeight="1">
      <c r="A19" s="3">
        <v>15</v>
      </c>
      <c r="B19" s="14" t="s">
        <v>65</v>
      </c>
      <c r="C19" s="15" t="s">
        <v>66</v>
      </c>
      <c r="D19" s="16">
        <v>7.09</v>
      </c>
      <c r="E19" s="17">
        <v>5.9</v>
      </c>
      <c r="F19" s="17">
        <v>6.38</v>
      </c>
      <c r="G19" s="17">
        <v>7.54</v>
      </c>
      <c r="H19" s="17">
        <v>6</v>
      </c>
      <c r="I19" s="17">
        <v>9.25</v>
      </c>
      <c r="J19" s="17">
        <v>7.06</v>
      </c>
      <c r="L19" s="1" t="s">
        <v>434</v>
      </c>
      <c r="M19" s="66"/>
      <c r="N19" s="66"/>
      <c r="O19" s="66"/>
      <c r="P19" s="66"/>
      <c r="Q19" s="66"/>
      <c r="R19" s="66"/>
      <c r="S19" s="66" t="s">
        <v>433</v>
      </c>
    </row>
    <row r="20" spans="1:19" ht="14.25" customHeight="1">
      <c r="A20" s="3">
        <v>25</v>
      </c>
      <c r="B20" s="14" t="s">
        <v>85</v>
      </c>
      <c r="C20" s="15" t="s">
        <v>86</v>
      </c>
      <c r="D20" s="16">
        <v>6.82</v>
      </c>
      <c r="E20" s="17">
        <v>6.2</v>
      </c>
      <c r="F20" s="17">
        <v>7.08</v>
      </c>
      <c r="G20" s="17">
        <v>6.23</v>
      </c>
      <c r="H20" s="17">
        <v>6.75</v>
      </c>
      <c r="I20" s="17">
        <v>9.25</v>
      </c>
      <c r="J20" s="17">
        <v>7.07</v>
      </c>
      <c r="L20" s="10" t="s">
        <v>29</v>
      </c>
      <c r="M20" s="1">
        <f>P6</f>
        <v>46</v>
      </c>
      <c r="N20" s="1">
        <f>P7</f>
        <v>46</v>
      </c>
      <c r="O20" s="1">
        <f>P8</f>
        <v>46</v>
      </c>
      <c r="P20" s="1">
        <f>P9</f>
        <v>46</v>
      </c>
      <c r="Q20" s="1">
        <f>P10</f>
        <v>46</v>
      </c>
      <c r="R20" s="1">
        <f>P11</f>
        <v>46</v>
      </c>
      <c r="S20" s="11">
        <f>P12</f>
        <v>46</v>
      </c>
    </row>
    <row r="21" spans="1:19" ht="14.25" customHeight="1">
      <c r="A21" s="3">
        <v>1</v>
      </c>
      <c r="B21" s="14" t="s">
        <v>36</v>
      </c>
      <c r="C21" s="15" t="s">
        <v>37</v>
      </c>
      <c r="D21" s="16">
        <v>7.64</v>
      </c>
      <c r="E21" s="17">
        <v>6.4</v>
      </c>
      <c r="F21" s="17">
        <v>7.54</v>
      </c>
      <c r="G21" s="17">
        <v>6.92</v>
      </c>
      <c r="H21" s="17">
        <v>6.25</v>
      </c>
      <c r="I21" s="17">
        <v>8.5</v>
      </c>
      <c r="J21" s="17">
        <v>7.23</v>
      </c>
      <c r="L21" s="10" t="s">
        <v>30</v>
      </c>
      <c r="M21" s="1">
        <f>M6+N6</f>
        <v>41</v>
      </c>
      <c r="N21" s="1">
        <f>M7+N7</f>
        <v>30</v>
      </c>
      <c r="O21" s="1">
        <f>M8+N8</f>
        <v>35</v>
      </c>
      <c r="P21" s="1">
        <f>M9+N9</f>
        <v>41</v>
      </c>
      <c r="Q21" s="1">
        <f>M10+N10</f>
        <v>37</v>
      </c>
      <c r="R21" s="1">
        <f>M11+N11</f>
        <v>45</v>
      </c>
      <c r="S21" s="1">
        <f>M12+N12</f>
        <v>38</v>
      </c>
    </row>
    <row r="22" spans="1:19" ht="14.25" customHeight="1">
      <c r="A22" s="3">
        <v>30</v>
      </c>
      <c r="B22" s="14" t="s">
        <v>95</v>
      </c>
      <c r="C22" s="15" t="s">
        <v>96</v>
      </c>
      <c r="D22" s="16">
        <v>6.82</v>
      </c>
      <c r="E22" s="17">
        <v>6</v>
      </c>
      <c r="F22" s="17">
        <v>7.38</v>
      </c>
      <c r="G22" s="17">
        <v>7.08</v>
      </c>
      <c r="H22" s="17">
        <v>6.75</v>
      </c>
      <c r="I22" s="17">
        <v>9.25</v>
      </c>
      <c r="J22" s="17">
        <v>7.25</v>
      </c>
      <c r="L22" s="12" t="s">
        <v>31</v>
      </c>
      <c r="M22" s="8">
        <f t="shared" ref="M22:S22" si="1">M21/M20*100</f>
        <v>89.130434782608688</v>
      </c>
      <c r="N22" s="8">
        <f t="shared" si="1"/>
        <v>65.217391304347828</v>
      </c>
      <c r="O22" s="8">
        <f t="shared" si="1"/>
        <v>76.08695652173914</v>
      </c>
      <c r="P22" s="8">
        <f t="shared" si="1"/>
        <v>89.130434782608688</v>
      </c>
      <c r="Q22" s="8">
        <f t="shared" si="1"/>
        <v>80.434782608695656</v>
      </c>
      <c r="R22" s="8">
        <f t="shared" si="1"/>
        <v>97.826086956521735</v>
      </c>
      <c r="S22" s="8">
        <f t="shared" si="1"/>
        <v>82.608695652173907</v>
      </c>
    </row>
    <row r="23" spans="1:19" ht="14.25" customHeight="1">
      <c r="A23" s="3">
        <v>9</v>
      </c>
      <c r="B23" s="14" t="s">
        <v>53</v>
      </c>
      <c r="C23" s="15" t="s">
        <v>54</v>
      </c>
      <c r="D23" s="16">
        <v>7.09</v>
      </c>
      <c r="E23" s="17">
        <v>7.9</v>
      </c>
      <c r="F23" s="17">
        <v>6.23</v>
      </c>
      <c r="G23" s="17">
        <v>6.46</v>
      </c>
      <c r="H23" s="17">
        <v>6.75</v>
      </c>
      <c r="I23" s="17">
        <v>9.5</v>
      </c>
      <c r="J23" s="17">
        <v>7.28</v>
      </c>
      <c r="L23" s="13" t="s">
        <v>32</v>
      </c>
      <c r="M23" s="13" t="str">
        <f t="shared" ref="M23:S23" si="2">IF(M22&gt;=75, "3", IF(M22&gt;=60, "2", IF(M22&gt;=50, "1", "0")))</f>
        <v>3</v>
      </c>
      <c r="N23" s="13" t="str">
        <f t="shared" si="2"/>
        <v>2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ht="14.25" customHeight="1">
      <c r="A24" s="3">
        <v>45</v>
      </c>
      <c r="B24" s="14" t="s">
        <v>125</v>
      </c>
      <c r="C24" s="15" t="s">
        <v>126</v>
      </c>
      <c r="D24" s="16">
        <v>7.64</v>
      </c>
      <c r="E24" s="17">
        <v>6.8</v>
      </c>
      <c r="F24" s="17">
        <v>7.38</v>
      </c>
      <c r="G24" s="17">
        <v>6.31</v>
      </c>
      <c r="H24" s="17">
        <v>6.75</v>
      </c>
      <c r="I24" s="17">
        <v>9</v>
      </c>
      <c r="J24" s="17">
        <v>7.31</v>
      </c>
    </row>
    <row r="25" spans="1:19" ht="61.5" customHeight="1">
      <c r="A25" s="3">
        <v>34</v>
      </c>
      <c r="B25" s="14" t="s">
        <v>103</v>
      </c>
      <c r="C25" s="15" t="s">
        <v>104</v>
      </c>
      <c r="D25" s="16">
        <v>6.55</v>
      </c>
      <c r="E25" s="17">
        <v>6.7</v>
      </c>
      <c r="F25" s="17">
        <v>7</v>
      </c>
      <c r="G25" s="17">
        <v>6.92</v>
      </c>
      <c r="H25" s="17">
        <v>7.25</v>
      </c>
      <c r="I25" s="17">
        <v>9.5</v>
      </c>
      <c r="J25" s="17">
        <v>7.34</v>
      </c>
      <c r="L25" s="60" t="s">
        <v>440</v>
      </c>
      <c r="M25" s="58"/>
      <c r="N25" s="58"/>
      <c r="O25" s="58"/>
      <c r="P25" s="58"/>
      <c r="Q25" s="58"/>
      <c r="R25" s="58"/>
      <c r="S25" s="59"/>
    </row>
    <row r="26" spans="1:19" ht="14.25" customHeight="1">
      <c r="A26" s="3">
        <v>4</v>
      </c>
      <c r="B26" s="14" t="s">
        <v>43</v>
      </c>
      <c r="C26" s="15" t="s">
        <v>44</v>
      </c>
      <c r="D26" s="16">
        <v>6.82</v>
      </c>
      <c r="E26" s="17">
        <v>7.1</v>
      </c>
      <c r="F26" s="17">
        <v>7.31</v>
      </c>
      <c r="G26" s="17">
        <v>7</v>
      </c>
      <c r="H26" s="17">
        <v>7.25</v>
      </c>
      <c r="I26" s="17">
        <v>9.5</v>
      </c>
      <c r="J26" s="17">
        <v>7.51</v>
      </c>
    </row>
    <row r="27" spans="1:19" ht="14.25" customHeight="1">
      <c r="A27" s="3">
        <v>10</v>
      </c>
      <c r="B27" s="14" t="s">
        <v>55</v>
      </c>
      <c r="C27" s="15" t="s">
        <v>56</v>
      </c>
      <c r="D27" s="16">
        <v>7.82</v>
      </c>
      <c r="E27" s="17">
        <v>6.5</v>
      </c>
      <c r="F27" s="17">
        <v>7.08</v>
      </c>
      <c r="G27" s="17">
        <v>7.46</v>
      </c>
      <c r="H27" s="17">
        <v>7.25</v>
      </c>
      <c r="I27" s="17">
        <v>9.75</v>
      </c>
      <c r="J27" s="17">
        <v>7.51</v>
      </c>
    </row>
    <row r="28" spans="1:19" ht="14.25" customHeight="1">
      <c r="A28" s="3">
        <v>11</v>
      </c>
      <c r="B28" s="14" t="s">
        <v>57</v>
      </c>
      <c r="C28" s="15" t="s">
        <v>58</v>
      </c>
      <c r="D28" s="16">
        <v>6.64</v>
      </c>
      <c r="E28" s="17">
        <v>6.2</v>
      </c>
      <c r="F28" s="17">
        <v>7.62</v>
      </c>
      <c r="G28" s="17">
        <v>6.85</v>
      </c>
      <c r="H28" s="17">
        <v>8</v>
      </c>
      <c r="I28" s="17">
        <v>9.5</v>
      </c>
      <c r="J28" s="17">
        <v>7.51</v>
      </c>
    </row>
    <row r="29" spans="1:19" ht="14.25" customHeight="1">
      <c r="A29" s="3">
        <v>42</v>
      </c>
      <c r="B29" s="14" t="s">
        <v>119</v>
      </c>
      <c r="C29" s="15" t="s">
        <v>120</v>
      </c>
      <c r="D29" s="16">
        <v>6.09</v>
      </c>
      <c r="E29" s="17">
        <v>7.1</v>
      </c>
      <c r="F29" s="17">
        <v>7.77</v>
      </c>
      <c r="G29" s="17">
        <v>7.62</v>
      </c>
      <c r="H29" s="17">
        <v>6.75</v>
      </c>
      <c r="I29" s="17">
        <v>9.5</v>
      </c>
      <c r="J29" s="17">
        <v>7.51</v>
      </c>
    </row>
    <row r="30" spans="1:19" ht="14.25" customHeight="1">
      <c r="A30" s="3">
        <v>7</v>
      </c>
      <c r="B30" s="14" t="s">
        <v>49</v>
      </c>
      <c r="C30" s="15" t="s">
        <v>50</v>
      </c>
      <c r="D30" s="16">
        <v>7.45</v>
      </c>
      <c r="E30" s="17">
        <v>6.5</v>
      </c>
      <c r="F30" s="17">
        <v>8</v>
      </c>
      <c r="G30" s="17">
        <v>7.46</v>
      </c>
      <c r="H30" s="17">
        <v>6.5</v>
      </c>
      <c r="I30" s="17">
        <v>9.25</v>
      </c>
      <c r="J30" s="17">
        <v>7.56</v>
      </c>
    </row>
    <row r="31" spans="1:19" ht="14.25" customHeight="1">
      <c r="A31" s="3">
        <v>38</v>
      </c>
      <c r="B31" s="14" t="s">
        <v>111</v>
      </c>
      <c r="C31" s="15" t="s">
        <v>112</v>
      </c>
      <c r="D31" s="16">
        <v>7.09</v>
      </c>
      <c r="E31" s="17">
        <v>5.9</v>
      </c>
      <c r="F31" s="17">
        <v>7.08</v>
      </c>
      <c r="G31" s="17">
        <v>7.15</v>
      </c>
      <c r="H31" s="17">
        <v>8.25</v>
      </c>
      <c r="I31" s="17">
        <v>9.75</v>
      </c>
      <c r="J31" s="17">
        <v>7.58</v>
      </c>
    </row>
    <row r="32" spans="1:19" ht="14.25" customHeight="1">
      <c r="A32" s="3">
        <v>13</v>
      </c>
      <c r="B32" s="14" t="s">
        <v>61</v>
      </c>
      <c r="C32" s="15" t="s">
        <v>62</v>
      </c>
      <c r="D32" s="16">
        <v>7.36</v>
      </c>
      <c r="E32" s="17">
        <v>7.3</v>
      </c>
      <c r="F32" s="17">
        <v>7.31</v>
      </c>
      <c r="G32" s="17">
        <v>7.92</v>
      </c>
      <c r="H32" s="17">
        <v>6.75</v>
      </c>
      <c r="I32" s="17">
        <v>9</v>
      </c>
      <c r="J32" s="17">
        <v>7.62</v>
      </c>
    </row>
    <row r="33" spans="1:10" ht="14.25" customHeight="1">
      <c r="A33" s="3">
        <v>40</v>
      </c>
      <c r="B33" s="14" t="s">
        <v>115</v>
      </c>
      <c r="C33" s="15" t="s">
        <v>116</v>
      </c>
      <c r="D33" s="16">
        <v>7.18</v>
      </c>
      <c r="E33" s="17">
        <v>7.2</v>
      </c>
      <c r="F33" s="17">
        <v>7.46</v>
      </c>
      <c r="G33" s="17">
        <v>8.08</v>
      </c>
      <c r="H33" s="17">
        <v>6.5</v>
      </c>
      <c r="I33" s="17">
        <v>9.25</v>
      </c>
      <c r="J33" s="17">
        <v>7.63</v>
      </c>
    </row>
    <row r="34" spans="1:10" ht="14.25" customHeight="1">
      <c r="A34" s="3">
        <v>21</v>
      </c>
      <c r="B34" s="14" t="s">
        <v>77</v>
      </c>
      <c r="C34" s="15" t="s">
        <v>78</v>
      </c>
      <c r="D34" s="16">
        <v>8.64</v>
      </c>
      <c r="E34" s="17">
        <v>6.7</v>
      </c>
      <c r="F34" s="17">
        <v>7.54</v>
      </c>
      <c r="G34" s="17">
        <v>7.77</v>
      </c>
      <c r="H34" s="17">
        <v>6.75</v>
      </c>
      <c r="I34" s="17">
        <v>9.25</v>
      </c>
      <c r="J34" s="17">
        <v>7.79</v>
      </c>
    </row>
    <row r="35" spans="1:10" ht="14.25" customHeight="1">
      <c r="A35" s="3">
        <v>12</v>
      </c>
      <c r="B35" s="14" t="s">
        <v>59</v>
      </c>
      <c r="C35" s="15" t="s">
        <v>60</v>
      </c>
      <c r="D35" s="16">
        <v>7.09</v>
      </c>
      <c r="E35" s="17">
        <v>7.4</v>
      </c>
      <c r="F35" s="17">
        <v>7.54</v>
      </c>
      <c r="G35" s="17">
        <v>7.92</v>
      </c>
      <c r="H35" s="17">
        <v>7.25</v>
      </c>
      <c r="I35" s="17">
        <v>9.5</v>
      </c>
      <c r="J35" s="17">
        <v>7.8</v>
      </c>
    </row>
    <row r="36" spans="1:10" ht="14.25" customHeight="1">
      <c r="A36" s="3">
        <v>44</v>
      </c>
      <c r="B36" s="14" t="s">
        <v>123</v>
      </c>
      <c r="C36" s="15" t="s">
        <v>124</v>
      </c>
      <c r="D36" s="16">
        <v>7.55</v>
      </c>
      <c r="E36" s="17">
        <v>6.7</v>
      </c>
      <c r="F36" s="17">
        <v>7.62</v>
      </c>
      <c r="G36" s="17">
        <v>7.15</v>
      </c>
      <c r="H36" s="17">
        <v>8.25</v>
      </c>
      <c r="I36" s="17">
        <v>9.5</v>
      </c>
      <c r="J36" s="17">
        <v>7.82</v>
      </c>
    </row>
    <row r="37" spans="1:10" ht="14.25" customHeight="1">
      <c r="A37" s="3">
        <v>5</v>
      </c>
      <c r="B37" s="14" t="s">
        <v>45</v>
      </c>
      <c r="C37" s="15" t="s">
        <v>46</v>
      </c>
      <c r="D37" s="16">
        <v>7.36</v>
      </c>
      <c r="E37" s="17">
        <v>7.3</v>
      </c>
      <c r="F37" s="17">
        <v>7.92</v>
      </c>
      <c r="G37" s="17">
        <v>7.54</v>
      </c>
      <c r="H37" s="17">
        <v>7.25</v>
      </c>
      <c r="I37" s="17">
        <v>9.5</v>
      </c>
      <c r="J37" s="17">
        <v>7.83</v>
      </c>
    </row>
    <row r="38" spans="1:10" ht="14.25" customHeight="1">
      <c r="A38" s="3">
        <v>31</v>
      </c>
      <c r="B38" s="14" t="s">
        <v>97</v>
      </c>
      <c r="C38" s="15" t="s">
        <v>98</v>
      </c>
      <c r="D38" s="16">
        <v>7.64</v>
      </c>
      <c r="E38" s="17">
        <v>8</v>
      </c>
      <c r="F38" s="17">
        <v>7.62</v>
      </c>
      <c r="G38" s="17">
        <v>7.69</v>
      </c>
      <c r="H38" s="17">
        <v>6.75</v>
      </c>
      <c r="I38" s="17">
        <v>9.5</v>
      </c>
      <c r="J38" s="17">
        <v>7.86</v>
      </c>
    </row>
    <row r="39" spans="1:10" ht="14.25" customHeight="1">
      <c r="A39" s="3">
        <v>35</v>
      </c>
      <c r="B39" s="14" t="s">
        <v>105</v>
      </c>
      <c r="C39" s="15" t="s">
        <v>106</v>
      </c>
      <c r="D39" s="16">
        <v>7.91</v>
      </c>
      <c r="E39" s="17">
        <v>7</v>
      </c>
      <c r="F39" s="17">
        <v>7.85</v>
      </c>
      <c r="G39" s="17">
        <v>7.31</v>
      </c>
      <c r="H39" s="17">
        <v>7.5</v>
      </c>
      <c r="I39" s="17">
        <v>9.5</v>
      </c>
      <c r="J39" s="17">
        <v>7.86</v>
      </c>
    </row>
    <row r="40" spans="1:10" ht="14.25" customHeight="1">
      <c r="A40" s="3">
        <v>46</v>
      </c>
      <c r="B40" s="14" t="s">
        <v>127</v>
      </c>
      <c r="C40" s="15" t="s">
        <v>128</v>
      </c>
      <c r="D40" s="16">
        <v>7.45</v>
      </c>
      <c r="E40" s="17">
        <v>8</v>
      </c>
      <c r="F40" s="17">
        <v>8.31</v>
      </c>
      <c r="G40" s="17">
        <v>7.85</v>
      </c>
      <c r="H40" s="17">
        <v>7.5</v>
      </c>
      <c r="I40" s="17">
        <v>9.5</v>
      </c>
      <c r="J40" s="17">
        <v>8.11</v>
      </c>
    </row>
    <row r="41" spans="1:10" ht="14.25" customHeight="1">
      <c r="A41" s="3">
        <v>17</v>
      </c>
      <c r="B41" s="14" t="s">
        <v>69</v>
      </c>
      <c r="C41" s="15" t="s">
        <v>70</v>
      </c>
      <c r="D41" s="16">
        <v>7.64</v>
      </c>
      <c r="E41" s="17">
        <v>7.9</v>
      </c>
      <c r="F41" s="17">
        <v>7.77</v>
      </c>
      <c r="G41" s="17">
        <v>8.15</v>
      </c>
      <c r="H41" s="17">
        <v>8</v>
      </c>
      <c r="I41" s="17">
        <v>9.5</v>
      </c>
      <c r="J41" s="17">
        <v>8.17</v>
      </c>
    </row>
    <row r="42" spans="1:10" ht="14.25" customHeight="1">
      <c r="A42" s="3">
        <v>16</v>
      </c>
      <c r="B42" s="14" t="s">
        <v>67</v>
      </c>
      <c r="C42" s="15" t="s">
        <v>68</v>
      </c>
      <c r="D42" s="16">
        <v>7.82</v>
      </c>
      <c r="E42" s="17">
        <v>7.7</v>
      </c>
      <c r="F42" s="17">
        <v>8.31</v>
      </c>
      <c r="G42" s="17">
        <v>8.31</v>
      </c>
      <c r="H42" s="17">
        <v>8</v>
      </c>
      <c r="I42" s="17">
        <v>9.75</v>
      </c>
      <c r="J42" s="17">
        <v>8.34</v>
      </c>
    </row>
    <row r="43" spans="1:10" ht="14.25" customHeight="1">
      <c r="A43" s="3">
        <v>14</v>
      </c>
      <c r="B43" s="14" t="s">
        <v>63</v>
      </c>
      <c r="C43" s="15" t="s">
        <v>64</v>
      </c>
      <c r="D43" s="16">
        <v>7.64</v>
      </c>
      <c r="E43" s="17">
        <v>7.9</v>
      </c>
      <c r="F43" s="17">
        <v>8.85</v>
      </c>
      <c r="G43" s="17">
        <v>8.31</v>
      </c>
      <c r="H43" s="17">
        <v>8.25</v>
      </c>
      <c r="I43" s="17">
        <v>9.75</v>
      </c>
      <c r="J43" s="17">
        <v>8.48</v>
      </c>
    </row>
    <row r="44" spans="1:10" ht="14.25" customHeight="1">
      <c r="A44" s="3">
        <v>2</v>
      </c>
      <c r="B44" s="14" t="s">
        <v>38</v>
      </c>
      <c r="C44" s="15" t="s">
        <v>39</v>
      </c>
      <c r="D44" s="16">
        <v>6.09</v>
      </c>
      <c r="E44" s="17">
        <v>5.6</v>
      </c>
      <c r="F44" s="17" t="s">
        <v>40</v>
      </c>
      <c r="G44" s="17" t="s">
        <v>40</v>
      </c>
      <c r="H44" s="17">
        <v>6</v>
      </c>
      <c r="I44" s="17">
        <v>9.25</v>
      </c>
      <c r="J44" s="17" t="s">
        <v>40</v>
      </c>
    </row>
    <row r="45" spans="1:10" ht="14.25" customHeight="1">
      <c r="A45" s="3">
        <v>3</v>
      </c>
      <c r="B45" s="14" t="s">
        <v>41</v>
      </c>
      <c r="C45" s="15" t="s">
        <v>42</v>
      </c>
      <c r="D45" s="16">
        <v>5.82</v>
      </c>
      <c r="E45" s="17">
        <v>5.0999999999999996</v>
      </c>
      <c r="F45" s="17">
        <v>5.69</v>
      </c>
      <c r="G45" s="17" t="s">
        <v>40</v>
      </c>
      <c r="H45" s="17">
        <v>5</v>
      </c>
      <c r="I45" s="17">
        <v>7.5</v>
      </c>
      <c r="J45" s="17" t="s">
        <v>40</v>
      </c>
    </row>
    <row r="46" spans="1:10" ht="14.25" customHeight="1">
      <c r="A46" s="3">
        <v>22</v>
      </c>
      <c r="B46" s="14" t="s">
        <v>79</v>
      </c>
      <c r="C46" s="15" t="s">
        <v>80</v>
      </c>
      <c r="D46" s="16">
        <v>6.55</v>
      </c>
      <c r="E46" s="17">
        <v>6.3</v>
      </c>
      <c r="F46" s="17" t="s">
        <v>40</v>
      </c>
      <c r="G46" s="17">
        <v>6.54</v>
      </c>
      <c r="H46" s="17">
        <v>5.5</v>
      </c>
      <c r="I46" s="17">
        <v>9.75</v>
      </c>
      <c r="J46" s="17" t="s">
        <v>40</v>
      </c>
    </row>
    <row r="47" spans="1:10" ht="14.25" customHeight="1">
      <c r="A47" s="3">
        <v>24</v>
      </c>
      <c r="B47" s="14" t="s">
        <v>83</v>
      </c>
      <c r="C47" s="15" t="s">
        <v>84</v>
      </c>
      <c r="D47" s="16">
        <v>6.55</v>
      </c>
      <c r="E47" s="17">
        <v>7.6</v>
      </c>
      <c r="F47" s="17" t="s">
        <v>40</v>
      </c>
      <c r="G47" s="17">
        <v>6.23</v>
      </c>
      <c r="H47" s="17">
        <v>6.25</v>
      </c>
      <c r="I47" s="17">
        <v>8.5</v>
      </c>
      <c r="J47" s="17" t="s">
        <v>40</v>
      </c>
    </row>
    <row r="48" spans="1:10" ht="14.25" customHeight="1">
      <c r="A48" s="3">
        <v>27</v>
      </c>
      <c r="B48" s="14" t="s">
        <v>89</v>
      </c>
      <c r="C48" s="15" t="s">
        <v>90</v>
      </c>
      <c r="D48" s="16">
        <v>7</v>
      </c>
      <c r="E48" s="17">
        <v>5.8</v>
      </c>
      <c r="F48" s="17" t="s">
        <v>40</v>
      </c>
      <c r="G48" s="17">
        <v>6.92</v>
      </c>
      <c r="H48" s="17">
        <v>5.75</v>
      </c>
      <c r="I48" s="17">
        <v>9</v>
      </c>
      <c r="J48" s="17" t="s">
        <v>40</v>
      </c>
    </row>
    <row r="49" spans="1:10" ht="14.25" customHeight="1">
      <c r="A49" s="3">
        <v>32</v>
      </c>
      <c r="B49" s="14" t="s">
        <v>99</v>
      </c>
      <c r="C49" s="15" t="s">
        <v>100</v>
      </c>
      <c r="D49" s="16">
        <v>5.36</v>
      </c>
      <c r="E49" s="17">
        <v>5.6</v>
      </c>
      <c r="F49" s="17" t="s">
        <v>40</v>
      </c>
      <c r="G49" s="17">
        <v>6.31</v>
      </c>
      <c r="H49" s="17" t="s">
        <v>40</v>
      </c>
      <c r="I49" s="17">
        <v>7.5</v>
      </c>
      <c r="J49" s="17" t="s">
        <v>40</v>
      </c>
    </row>
    <row r="50" spans="1:10" ht="14.25" customHeight="1">
      <c r="A50" s="67">
        <v>36</v>
      </c>
      <c r="B50" s="24" t="s">
        <v>107</v>
      </c>
      <c r="C50" s="56" t="s">
        <v>108</v>
      </c>
      <c r="D50" s="68">
        <v>6.91</v>
      </c>
      <c r="E50" s="69">
        <v>7.5</v>
      </c>
      <c r="F50" s="69" t="s">
        <v>40</v>
      </c>
      <c r="G50" s="69">
        <v>7.15</v>
      </c>
      <c r="H50" s="69">
        <v>7.75</v>
      </c>
      <c r="I50" s="69">
        <v>9.25</v>
      </c>
      <c r="J50" s="69" t="s">
        <v>40</v>
      </c>
    </row>
    <row r="51" spans="1:10" ht="14.25" customHeight="1">
      <c r="A51" s="27">
        <v>39</v>
      </c>
      <c r="B51" s="14" t="s">
        <v>113</v>
      </c>
      <c r="C51" s="15" t="s">
        <v>114</v>
      </c>
      <c r="D51" s="51" t="s">
        <v>40</v>
      </c>
      <c r="E51" s="51" t="s">
        <v>40</v>
      </c>
      <c r="F51" s="51" t="s">
        <v>40</v>
      </c>
      <c r="G51" s="51" t="s">
        <v>40</v>
      </c>
      <c r="H51" s="51">
        <v>5.5</v>
      </c>
      <c r="I51" s="51">
        <v>9</v>
      </c>
      <c r="J51" s="51" t="s">
        <v>40</v>
      </c>
    </row>
    <row r="52" spans="1:10" ht="14.25" customHeight="1">
      <c r="A52" s="29"/>
      <c r="B52" s="38"/>
      <c r="C52" s="22"/>
      <c r="D52" s="32"/>
      <c r="E52" s="32"/>
      <c r="F52" s="32"/>
      <c r="G52" s="32"/>
      <c r="H52" s="32"/>
      <c r="I52" s="32"/>
      <c r="J52" s="32"/>
    </row>
    <row r="53" spans="1:10" ht="14.25" customHeight="1">
      <c r="A53" s="29"/>
      <c r="B53" s="38"/>
      <c r="C53" s="70"/>
      <c r="D53" s="32"/>
      <c r="E53" s="32"/>
      <c r="F53" s="32"/>
      <c r="G53" s="32"/>
      <c r="H53" s="32"/>
      <c r="I53" s="32"/>
      <c r="J53" s="32"/>
    </row>
    <row r="54" spans="1:10" ht="14.25" customHeight="1">
      <c r="A54" s="29"/>
      <c r="B54" s="38"/>
      <c r="C54" s="22"/>
      <c r="D54" s="31"/>
      <c r="E54" s="31"/>
      <c r="F54" s="32"/>
      <c r="G54" s="32"/>
      <c r="H54" s="32"/>
      <c r="I54" s="32"/>
      <c r="J54" s="32"/>
    </row>
    <row r="55" spans="1:10" ht="14.25" customHeight="1">
      <c r="A55" s="29"/>
      <c r="B55" s="38"/>
      <c r="C55" s="22"/>
      <c r="D55" s="31"/>
      <c r="E55" s="31"/>
      <c r="F55" s="32"/>
      <c r="G55" s="32"/>
      <c r="H55" s="32"/>
      <c r="I55" s="32"/>
      <c r="J55" s="32"/>
    </row>
    <row r="56" spans="1:10" ht="14.25" customHeight="1">
      <c r="A56" s="29"/>
      <c r="B56" s="38"/>
      <c r="C56" s="22"/>
      <c r="D56" s="31"/>
      <c r="E56" s="31"/>
      <c r="F56" s="32"/>
      <c r="G56" s="32"/>
      <c r="H56" s="32"/>
      <c r="I56" s="32"/>
      <c r="J56" s="32"/>
    </row>
    <row r="57" spans="1:10" ht="14.25" customHeight="1">
      <c r="A57" s="29"/>
      <c r="B57" s="38"/>
      <c r="C57" s="22"/>
      <c r="D57" s="31"/>
      <c r="E57" s="31"/>
      <c r="F57" s="32"/>
      <c r="G57" s="32"/>
      <c r="H57" s="32"/>
      <c r="I57" s="32"/>
      <c r="J57" s="32"/>
    </row>
    <row r="58" spans="1:10" ht="14.25" customHeight="1">
      <c r="A58" s="29"/>
      <c r="B58" s="38"/>
      <c r="C58" s="22"/>
      <c r="D58" s="31"/>
      <c r="E58" s="31"/>
      <c r="F58" s="32"/>
      <c r="G58" s="32"/>
      <c r="H58" s="32"/>
      <c r="I58" s="32"/>
      <c r="J58" s="32"/>
    </row>
    <row r="59" spans="1:10" ht="14.25" customHeight="1">
      <c r="A59" s="29"/>
      <c r="B59" s="33"/>
      <c r="C59" s="31"/>
      <c r="D59" s="31"/>
      <c r="E59" s="31"/>
      <c r="F59" s="31"/>
      <c r="G59" s="31"/>
      <c r="H59" s="31"/>
      <c r="I59" s="31"/>
      <c r="J59" s="31"/>
    </row>
    <row r="60" spans="1:10" ht="14.25" customHeight="1">
      <c r="A60" s="29"/>
      <c r="B60" s="33"/>
      <c r="C60" s="31"/>
      <c r="D60" s="31"/>
      <c r="E60" s="31"/>
      <c r="F60" s="31"/>
      <c r="G60" s="31"/>
      <c r="H60" s="31"/>
      <c r="I60" s="31"/>
      <c r="J60" s="31"/>
    </row>
    <row r="61" spans="1:10" ht="14.25" customHeight="1">
      <c r="A61" s="29"/>
      <c r="B61" s="33"/>
      <c r="C61" s="31"/>
      <c r="D61" s="31"/>
      <c r="E61" s="31"/>
      <c r="F61" s="31"/>
      <c r="G61" s="31"/>
      <c r="H61" s="31"/>
      <c r="I61" s="31"/>
      <c r="J61" s="31"/>
    </row>
    <row r="62" spans="1:10" ht="14.25" customHeight="1">
      <c r="A62" s="29"/>
      <c r="B62" s="33"/>
      <c r="C62" s="31"/>
      <c r="D62" s="31"/>
      <c r="E62" s="31"/>
      <c r="F62" s="31"/>
      <c r="G62" s="31"/>
      <c r="H62" s="31"/>
      <c r="I62" s="31"/>
      <c r="J62" s="31"/>
    </row>
    <row r="63" spans="1:10" ht="14.25" customHeight="1">
      <c r="A63" s="29"/>
      <c r="B63" s="33"/>
      <c r="C63" s="31"/>
      <c r="D63" s="31"/>
      <c r="E63" s="31"/>
      <c r="F63" s="31"/>
      <c r="G63" s="31"/>
      <c r="H63" s="31"/>
      <c r="I63" s="31"/>
      <c r="J63" s="31"/>
    </row>
    <row r="64" spans="1:10" ht="14.25" customHeight="1">
      <c r="A64" s="29"/>
      <c r="B64" s="33"/>
      <c r="C64" s="31"/>
      <c r="D64" s="31"/>
      <c r="E64" s="31"/>
      <c r="F64" s="31"/>
      <c r="G64" s="31"/>
      <c r="H64" s="31"/>
      <c r="I64" s="31"/>
      <c r="J64" s="31"/>
    </row>
    <row r="65" spans="1:10" ht="14.25" customHeight="1">
      <c r="A65" s="29"/>
      <c r="B65" s="33"/>
      <c r="C65" s="31"/>
      <c r="D65" s="31"/>
      <c r="E65" s="31"/>
      <c r="F65" s="31"/>
      <c r="G65" s="31"/>
      <c r="H65" s="31"/>
      <c r="I65" s="31"/>
      <c r="J65" s="31"/>
    </row>
    <row r="66" spans="1:10" ht="14.25" customHeight="1">
      <c r="A66" s="29"/>
      <c r="B66" s="33"/>
      <c r="C66" s="31"/>
      <c r="D66" s="31"/>
      <c r="E66" s="31"/>
      <c r="F66" s="31"/>
      <c r="G66" s="31"/>
      <c r="H66" s="31"/>
      <c r="I66" s="31"/>
      <c r="J66" s="31"/>
    </row>
    <row r="67" spans="1:10" ht="14.25" customHeight="1">
      <c r="A67" s="29"/>
      <c r="B67" s="33"/>
      <c r="C67" s="31"/>
      <c r="D67" s="31"/>
      <c r="E67" s="31"/>
      <c r="F67" s="31"/>
      <c r="G67" s="31"/>
      <c r="H67" s="31"/>
      <c r="I67" s="31"/>
      <c r="J67" s="31"/>
    </row>
    <row r="68" spans="1:10" ht="14.25" customHeight="1">
      <c r="A68" s="29"/>
      <c r="B68" s="33"/>
      <c r="C68" s="31"/>
      <c r="D68" s="31"/>
      <c r="E68" s="31"/>
      <c r="F68" s="31"/>
      <c r="G68" s="31"/>
      <c r="H68" s="31"/>
      <c r="I68" s="31"/>
      <c r="J68" s="31"/>
    </row>
    <row r="69" spans="1:10" ht="14.25" customHeight="1">
      <c r="A69" s="29"/>
      <c r="B69" s="33"/>
      <c r="C69" s="31"/>
      <c r="D69" s="31"/>
      <c r="E69" s="31"/>
      <c r="F69" s="31"/>
      <c r="G69" s="31"/>
      <c r="H69" s="31"/>
      <c r="I69" s="31"/>
      <c r="J69" s="31"/>
    </row>
    <row r="70" spans="1:10" ht="14.25" customHeight="1">
      <c r="A70" s="29"/>
      <c r="B70" s="33"/>
      <c r="C70" s="31"/>
      <c r="D70" s="31"/>
      <c r="E70" s="31"/>
      <c r="F70" s="31"/>
      <c r="G70" s="31"/>
      <c r="H70" s="31"/>
      <c r="I70" s="31"/>
      <c r="J70" s="31"/>
    </row>
    <row r="71" spans="1:10" ht="14.25" customHeight="1">
      <c r="A71" s="29"/>
      <c r="B71" s="33"/>
      <c r="C71" s="31"/>
      <c r="D71" s="31"/>
      <c r="E71" s="31"/>
      <c r="F71" s="31"/>
      <c r="G71" s="31"/>
      <c r="H71" s="31"/>
      <c r="I71" s="31"/>
      <c r="J71" s="31"/>
    </row>
    <row r="72" spans="1:10" ht="14.25" customHeight="1">
      <c r="A72" s="29"/>
      <c r="B72" s="33"/>
      <c r="C72" s="31"/>
      <c r="D72" s="31"/>
      <c r="E72" s="31"/>
      <c r="F72" s="31"/>
      <c r="G72" s="31"/>
      <c r="H72" s="31"/>
      <c r="I72" s="31"/>
      <c r="J72" s="31"/>
    </row>
    <row r="73" spans="1:10" ht="14.25" customHeight="1">
      <c r="A73" s="29"/>
      <c r="B73" s="33"/>
      <c r="C73" s="31"/>
      <c r="D73" s="31"/>
      <c r="E73" s="31"/>
      <c r="F73" s="31"/>
      <c r="G73" s="31"/>
      <c r="H73" s="31"/>
      <c r="I73" s="31"/>
      <c r="J73" s="31"/>
    </row>
    <row r="74" spans="1:10" ht="14.25" customHeight="1">
      <c r="A74" s="29"/>
      <c r="B74" s="33"/>
      <c r="C74" s="31"/>
      <c r="D74" s="31"/>
      <c r="E74" s="31"/>
      <c r="F74" s="31"/>
      <c r="G74" s="31"/>
      <c r="H74" s="31"/>
      <c r="I74" s="31"/>
      <c r="J74" s="31"/>
    </row>
    <row r="75" spans="1:10" ht="14.25" customHeight="1">
      <c r="A75" s="29"/>
      <c r="B75" s="33"/>
      <c r="C75" s="31"/>
      <c r="D75" s="31"/>
      <c r="E75" s="31"/>
      <c r="F75" s="31"/>
      <c r="G75" s="31"/>
      <c r="H75" s="31"/>
      <c r="I75" s="31"/>
      <c r="J75" s="31"/>
    </row>
    <row r="76" spans="1:10" ht="14.25" customHeight="1">
      <c r="A76" s="29"/>
      <c r="B76" s="33"/>
      <c r="C76" s="31"/>
      <c r="D76" s="31"/>
      <c r="E76" s="31"/>
      <c r="F76" s="31"/>
      <c r="G76" s="31"/>
      <c r="H76" s="31"/>
      <c r="I76" s="31"/>
      <c r="J76" s="31"/>
    </row>
    <row r="77" spans="1:10" ht="14.25" customHeight="1">
      <c r="A77" s="29"/>
      <c r="B77" s="33"/>
      <c r="C77" s="31"/>
      <c r="D77" s="31"/>
      <c r="E77" s="31"/>
      <c r="F77" s="31"/>
      <c r="G77" s="31"/>
      <c r="H77" s="31"/>
      <c r="I77" s="31"/>
      <c r="J77" s="31"/>
    </row>
    <row r="78" spans="1:10" ht="14.25" customHeight="1">
      <c r="A78" s="29"/>
      <c r="B78" s="33"/>
      <c r="C78" s="31"/>
      <c r="D78" s="31"/>
      <c r="E78" s="31"/>
      <c r="F78" s="31"/>
      <c r="G78" s="31"/>
      <c r="H78" s="31"/>
      <c r="I78" s="31"/>
      <c r="J78" s="31"/>
    </row>
    <row r="79" spans="1:10" ht="14.25" customHeight="1">
      <c r="A79" s="29"/>
      <c r="B79" s="33"/>
      <c r="C79" s="31"/>
      <c r="D79" s="31"/>
      <c r="E79" s="31"/>
      <c r="F79" s="31"/>
      <c r="G79" s="31"/>
      <c r="H79" s="31"/>
      <c r="I79" s="31"/>
      <c r="J79" s="31"/>
    </row>
    <row r="80" spans="1:10" ht="14.25" customHeight="1">
      <c r="A80" s="29"/>
      <c r="B80" s="33"/>
      <c r="C80" s="31"/>
      <c r="D80" s="31"/>
      <c r="E80" s="31"/>
      <c r="F80" s="31"/>
      <c r="G80" s="31"/>
      <c r="H80" s="31"/>
      <c r="I80" s="31"/>
      <c r="J80" s="31"/>
    </row>
    <row r="81" spans="1:10" ht="14.25" customHeight="1">
      <c r="A81" s="29"/>
      <c r="B81" s="33"/>
      <c r="C81" s="31"/>
      <c r="D81" s="31"/>
      <c r="E81" s="31"/>
      <c r="F81" s="31"/>
      <c r="G81" s="31"/>
      <c r="H81" s="31"/>
      <c r="I81" s="31"/>
      <c r="J81" s="31"/>
    </row>
    <row r="82" spans="1:10" ht="14.25" customHeight="1">
      <c r="A82" s="29"/>
      <c r="B82" s="33"/>
      <c r="C82" s="31"/>
      <c r="D82" s="31"/>
      <c r="E82" s="31"/>
      <c r="F82" s="31"/>
      <c r="G82" s="31"/>
      <c r="H82" s="31"/>
      <c r="I82" s="31"/>
      <c r="J82" s="31"/>
    </row>
    <row r="83" spans="1:10" ht="14.25" customHeight="1">
      <c r="A83" s="29"/>
      <c r="B83" s="33"/>
      <c r="C83" s="31"/>
      <c r="D83" s="31"/>
      <c r="E83" s="31"/>
      <c r="F83" s="31"/>
      <c r="G83" s="31"/>
      <c r="H83" s="31"/>
      <c r="I83" s="31"/>
      <c r="J83" s="31"/>
    </row>
    <row r="84" spans="1:10" ht="14.25" customHeight="1">
      <c r="A84" s="29"/>
      <c r="B84" s="33"/>
      <c r="C84" s="31"/>
      <c r="D84" s="31"/>
      <c r="E84" s="31"/>
      <c r="F84" s="31"/>
      <c r="G84" s="31"/>
      <c r="H84" s="31"/>
      <c r="I84" s="31"/>
      <c r="J84" s="31"/>
    </row>
    <row r="85" spans="1:10" ht="14.25" customHeight="1">
      <c r="A85" s="29"/>
      <c r="B85" s="33"/>
      <c r="C85" s="31"/>
      <c r="D85" s="31"/>
      <c r="E85" s="31"/>
      <c r="F85" s="31"/>
      <c r="G85" s="31"/>
      <c r="H85" s="31"/>
      <c r="I85" s="31"/>
      <c r="J85" s="31"/>
    </row>
    <row r="86" spans="1:10" ht="14.25" customHeight="1">
      <c r="A86" s="29"/>
      <c r="B86" s="33"/>
      <c r="C86" s="31"/>
      <c r="D86" s="31"/>
      <c r="E86" s="31"/>
      <c r="F86" s="31"/>
      <c r="G86" s="31"/>
      <c r="H86" s="31"/>
      <c r="I86" s="31"/>
      <c r="J86" s="31"/>
    </row>
    <row r="87" spans="1:10" ht="14.25" customHeight="1">
      <c r="A87" s="29"/>
      <c r="B87" s="33"/>
      <c r="C87" s="31"/>
      <c r="D87" s="31"/>
      <c r="E87" s="31"/>
      <c r="F87" s="31"/>
      <c r="G87" s="31"/>
      <c r="H87" s="31"/>
      <c r="I87" s="31"/>
      <c r="J87" s="31"/>
    </row>
    <row r="88" spans="1:10" ht="14.25" customHeight="1">
      <c r="A88" s="29"/>
      <c r="B88" s="33"/>
      <c r="C88" s="31"/>
      <c r="D88" s="31"/>
      <c r="E88" s="31"/>
      <c r="F88" s="31"/>
      <c r="G88" s="31"/>
      <c r="H88" s="31"/>
      <c r="I88" s="31"/>
      <c r="J88" s="31"/>
    </row>
    <row r="89" spans="1:10" ht="14.25" customHeight="1">
      <c r="A89" s="29"/>
      <c r="B89" s="33"/>
      <c r="C89" s="31"/>
      <c r="D89" s="31"/>
      <c r="E89" s="31"/>
      <c r="F89" s="31"/>
      <c r="G89" s="31"/>
      <c r="H89" s="31"/>
      <c r="I89" s="31"/>
      <c r="J89" s="31"/>
    </row>
    <row r="90" spans="1:10" ht="14.25" customHeight="1">
      <c r="A90" s="29"/>
      <c r="B90" s="33"/>
      <c r="C90" s="31"/>
      <c r="D90" s="31"/>
      <c r="E90" s="31"/>
      <c r="F90" s="31"/>
      <c r="G90" s="31"/>
      <c r="H90" s="31"/>
      <c r="I90" s="31"/>
      <c r="J90" s="31"/>
    </row>
    <row r="91" spans="1:10" ht="14.25" customHeight="1">
      <c r="A91" s="29"/>
      <c r="B91" s="33"/>
      <c r="C91" s="31"/>
      <c r="D91" s="31"/>
      <c r="E91" s="31"/>
      <c r="F91" s="31"/>
      <c r="G91" s="31"/>
      <c r="H91" s="31"/>
      <c r="I91" s="31"/>
      <c r="J91" s="31"/>
    </row>
    <row r="92" spans="1:10" ht="14.25" customHeight="1">
      <c r="A92" s="29"/>
      <c r="B92" s="33"/>
      <c r="C92" s="31"/>
      <c r="D92" s="31"/>
      <c r="E92" s="31"/>
      <c r="F92" s="31"/>
      <c r="G92" s="31"/>
      <c r="H92" s="31"/>
      <c r="I92" s="31"/>
      <c r="J92" s="31"/>
    </row>
    <row r="93" spans="1:10" ht="14.25" customHeight="1">
      <c r="A93" s="29"/>
      <c r="B93" s="33"/>
      <c r="C93" s="31"/>
      <c r="D93" s="31"/>
      <c r="E93" s="31"/>
      <c r="F93" s="31"/>
      <c r="G93" s="31"/>
      <c r="H93" s="31"/>
      <c r="I93" s="31"/>
      <c r="J93" s="31"/>
    </row>
    <row r="94" spans="1:10" ht="14.25" customHeight="1">
      <c r="A94" s="29"/>
      <c r="B94" s="33"/>
      <c r="C94" s="31"/>
      <c r="D94" s="31"/>
      <c r="E94" s="31"/>
      <c r="F94" s="31"/>
      <c r="G94" s="31"/>
      <c r="H94" s="31"/>
      <c r="I94" s="31"/>
      <c r="J94" s="31"/>
    </row>
    <row r="95" spans="1:10" ht="14.25" customHeight="1">
      <c r="A95" s="29"/>
      <c r="B95" s="33"/>
      <c r="C95" s="31"/>
      <c r="D95" s="31"/>
      <c r="E95" s="31"/>
      <c r="F95" s="31"/>
      <c r="G95" s="31"/>
      <c r="H95" s="31"/>
      <c r="I95" s="31"/>
      <c r="J95" s="31"/>
    </row>
    <row r="96" spans="1:10" ht="14.25" customHeight="1">
      <c r="A96" s="29"/>
      <c r="B96" s="33"/>
      <c r="C96" s="31"/>
      <c r="D96" s="31"/>
      <c r="E96" s="31"/>
      <c r="F96" s="31"/>
      <c r="G96" s="31"/>
      <c r="H96" s="31"/>
      <c r="I96" s="31"/>
      <c r="J96" s="31"/>
    </row>
    <row r="97" spans="1:10" ht="14.25" customHeight="1">
      <c r="A97" s="29"/>
      <c r="B97" s="33"/>
      <c r="C97" s="31"/>
      <c r="D97" s="31"/>
      <c r="E97" s="31"/>
      <c r="F97" s="31"/>
      <c r="G97" s="31"/>
      <c r="H97" s="31"/>
      <c r="I97" s="31"/>
      <c r="J97" s="31"/>
    </row>
    <row r="98" spans="1:10" ht="14.25" customHeight="1">
      <c r="A98" s="29"/>
      <c r="B98" s="33"/>
      <c r="C98" s="31"/>
      <c r="D98" s="31"/>
      <c r="E98" s="31"/>
      <c r="F98" s="31"/>
      <c r="G98" s="31"/>
      <c r="H98" s="31"/>
      <c r="I98" s="31"/>
      <c r="J98" s="31"/>
    </row>
    <row r="99" spans="1:10" ht="14.25" customHeight="1">
      <c r="A99" s="29"/>
      <c r="B99" s="33"/>
      <c r="C99" s="31"/>
      <c r="D99" s="31"/>
      <c r="E99" s="31"/>
      <c r="F99" s="31"/>
      <c r="G99" s="31"/>
      <c r="H99" s="31"/>
      <c r="I99" s="31"/>
      <c r="J99" s="31"/>
    </row>
    <row r="100" spans="1:10" ht="14.25" customHeight="1">
      <c r="A100" s="29"/>
      <c r="B100" s="33"/>
      <c r="C100" s="31"/>
      <c r="D100" s="31"/>
      <c r="E100" s="31"/>
      <c r="F100" s="31"/>
      <c r="G100" s="31"/>
      <c r="H100" s="31"/>
      <c r="I100" s="31"/>
      <c r="J100" s="31"/>
    </row>
    <row r="101" spans="1:10" ht="14.25" customHeight="1">
      <c r="A101" s="29"/>
      <c r="B101" s="33"/>
      <c r="C101" s="31"/>
      <c r="D101" s="31"/>
      <c r="E101" s="31"/>
      <c r="F101" s="31"/>
      <c r="G101" s="31"/>
      <c r="H101" s="31"/>
      <c r="I101" s="31"/>
      <c r="J101" s="31"/>
    </row>
    <row r="102" spans="1:10" ht="14.25" customHeight="1">
      <c r="A102" s="29"/>
      <c r="B102" s="33"/>
      <c r="C102" s="31"/>
      <c r="D102" s="31"/>
      <c r="E102" s="31"/>
      <c r="F102" s="31"/>
      <c r="G102" s="31"/>
      <c r="H102" s="31"/>
      <c r="I102" s="31"/>
      <c r="J102" s="31"/>
    </row>
    <row r="103" spans="1:10" ht="14.25" customHeight="1">
      <c r="A103" s="29"/>
      <c r="B103" s="33"/>
      <c r="C103" s="31"/>
      <c r="D103" s="31"/>
      <c r="E103" s="31"/>
      <c r="F103" s="31"/>
      <c r="G103" s="31"/>
      <c r="H103" s="31"/>
      <c r="I103" s="31"/>
      <c r="J103" s="31"/>
    </row>
    <row r="104" spans="1:10" ht="14.25" customHeight="1">
      <c r="A104" s="29"/>
      <c r="B104" s="33"/>
      <c r="C104" s="31"/>
      <c r="D104" s="31"/>
      <c r="E104" s="31"/>
      <c r="F104" s="31"/>
      <c r="G104" s="31"/>
      <c r="H104" s="31"/>
      <c r="I104" s="31"/>
      <c r="J104" s="31"/>
    </row>
    <row r="105" spans="1:10" ht="14.25" customHeight="1">
      <c r="A105" s="29"/>
      <c r="B105" s="33"/>
      <c r="C105" s="31"/>
      <c r="D105" s="31"/>
      <c r="E105" s="31"/>
      <c r="F105" s="31"/>
      <c r="G105" s="31"/>
      <c r="H105" s="31"/>
      <c r="I105" s="31"/>
      <c r="J105" s="31"/>
    </row>
  </sheetData>
  <sortState ref="A6:J51">
    <sortCondition ref="J6:J51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8"/>
  <sheetViews>
    <sheetView topLeftCell="A37" workbookViewId="0">
      <selection activeCell="L18" sqref="L18:S18"/>
    </sheetView>
  </sheetViews>
  <sheetFormatPr defaultColWidth="14.42578125" defaultRowHeight="15" customHeight="1"/>
  <cols>
    <col min="1" max="1" width="6.140625" customWidth="1"/>
    <col min="2" max="2" width="18.42578125" customWidth="1"/>
    <col min="3" max="3" width="17.85546875" customWidth="1"/>
    <col min="4" max="4" width="8.7109375" customWidth="1"/>
    <col min="5" max="5" width="9.85546875" customWidth="1"/>
    <col min="6" max="11" width="8.7109375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9" ht="20.25" customHeight="1">
      <c r="A1" s="61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9" ht="20.25" customHeight="1">
      <c r="A2" s="62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9" ht="22.5" customHeight="1">
      <c r="A3" s="61" t="s">
        <v>432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9" ht="14.25" customHeight="1">
      <c r="A4" s="63" t="s">
        <v>431</v>
      </c>
      <c r="B4" s="64"/>
      <c r="C4" s="64"/>
      <c r="D4" s="65"/>
      <c r="E4" s="63" t="s">
        <v>2</v>
      </c>
      <c r="F4" s="64"/>
      <c r="G4" s="64"/>
      <c r="H4" s="64"/>
      <c r="I4" s="64"/>
      <c r="J4" s="65"/>
      <c r="L4" s="1"/>
      <c r="M4" s="63" t="s">
        <v>3</v>
      </c>
      <c r="N4" s="64"/>
      <c r="O4" s="65"/>
    </row>
    <row r="5" spans="1:19" ht="42.75" customHeight="1">
      <c r="A5" s="44" t="s">
        <v>4</v>
      </c>
      <c r="B5" s="20" t="s">
        <v>5</v>
      </c>
      <c r="C5" s="2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L5" s="1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9" ht="14.25" customHeight="1">
      <c r="A6" s="18">
        <v>1</v>
      </c>
      <c r="B6" s="15" t="s">
        <v>129</v>
      </c>
      <c r="C6" s="43" t="s">
        <v>179</v>
      </c>
      <c r="D6" s="19">
        <v>7.55</v>
      </c>
      <c r="E6" s="4">
        <v>7.3</v>
      </c>
      <c r="F6" s="4">
        <v>6.46</v>
      </c>
      <c r="G6" s="4">
        <v>9</v>
      </c>
      <c r="H6" s="4">
        <v>9.25</v>
      </c>
      <c r="I6" s="4">
        <v>9.25</v>
      </c>
      <c r="J6" s="4">
        <v>8.15</v>
      </c>
      <c r="L6" s="5">
        <v>1</v>
      </c>
      <c r="M6" s="3">
        <f>COUNTIFS($D$6:$D$107, "&lt;10.01", $D$6:$D$107, "&gt;7.99")</f>
        <v>3</v>
      </c>
      <c r="N6" s="6">
        <f>COUNTIFS($D$6:$D$107, "&lt;8.0", $D$6:$D$107, "&gt;5.99")</f>
        <v>44</v>
      </c>
      <c r="O6" s="3">
        <f>COUNTIF($D$6:$D$107, "&lt;6")</f>
        <v>3</v>
      </c>
      <c r="P6" s="1">
        <f t="shared" ref="P6:P12" si="0">M6+N6+O6</f>
        <v>50</v>
      </c>
    </row>
    <row r="7" spans="1:19" ht="14.25" customHeight="1">
      <c r="A7" s="18">
        <v>2</v>
      </c>
      <c r="B7" s="15" t="s">
        <v>130</v>
      </c>
      <c r="C7" s="43" t="s">
        <v>180</v>
      </c>
      <c r="D7" s="19">
        <v>7.27</v>
      </c>
      <c r="E7" s="4">
        <v>7.3</v>
      </c>
      <c r="F7" s="4">
        <v>7</v>
      </c>
      <c r="G7" s="4">
        <v>9</v>
      </c>
      <c r="H7" s="4">
        <v>9.25</v>
      </c>
      <c r="I7" s="4">
        <v>9</v>
      </c>
      <c r="J7" s="4">
        <v>8.17</v>
      </c>
      <c r="L7" s="7">
        <v>2</v>
      </c>
      <c r="M7" s="6">
        <f>COUNTIFS($E$6:$E$107, "&lt;10.01", $E$6:$E$107, "&gt;7.99")</f>
        <v>4</v>
      </c>
      <c r="N7" s="3">
        <f>COUNTIFS($E$6:$E$107, "&lt;8.0", $E$6:$E$107, "&gt;5.99")</f>
        <v>39</v>
      </c>
      <c r="O7" s="3">
        <f>SUM(COUNTIF($E$6:$E$107, {"&lt;6","GPW"}))</f>
        <v>7</v>
      </c>
      <c r="P7" s="1">
        <f t="shared" si="0"/>
        <v>50</v>
      </c>
    </row>
    <row r="8" spans="1:19" ht="14.25" customHeight="1">
      <c r="A8" s="18">
        <v>3</v>
      </c>
      <c r="B8" s="15" t="s">
        <v>131</v>
      </c>
      <c r="C8" s="43" t="s">
        <v>235</v>
      </c>
      <c r="D8" s="19">
        <v>6.55</v>
      </c>
      <c r="E8" s="4">
        <v>7.7</v>
      </c>
      <c r="F8" s="4">
        <v>6.94</v>
      </c>
      <c r="G8" s="4">
        <v>9</v>
      </c>
      <c r="H8" s="4">
        <v>9.25</v>
      </c>
      <c r="I8" s="4">
        <v>9.25</v>
      </c>
      <c r="J8" s="4">
        <v>8.14</v>
      </c>
      <c r="L8" s="7">
        <v>3</v>
      </c>
      <c r="M8" s="3">
        <f>COUNTIFS($F$6:$F$107, "&lt;10.01", $F$6:$F$107, "&gt;7.99")</f>
        <v>5</v>
      </c>
      <c r="N8" s="3">
        <f>COUNTIFS($F$6:$F$107, "&lt;8.0", $F$6:$F$107, "&gt;5.99")</f>
        <v>38</v>
      </c>
      <c r="O8" s="3">
        <f>SUM(COUNTIF($F$6:$F$107, {"&lt;6","GPW"}))</f>
        <v>7</v>
      </c>
      <c r="P8" s="1">
        <f t="shared" si="0"/>
        <v>50</v>
      </c>
    </row>
    <row r="9" spans="1:19" ht="14.25" customHeight="1">
      <c r="A9" s="18">
        <v>4</v>
      </c>
      <c r="B9" s="15" t="s">
        <v>132</v>
      </c>
      <c r="C9" s="43" t="s">
        <v>236</v>
      </c>
      <c r="D9" s="19">
        <v>6.18</v>
      </c>
      <c r="E9" s="4">
        <v>6.5</v>
      </c>
      <c r="F9" s="4">
        <v>6.15</v>
      </c>
      <c r="G9" s="4">
        <v>8.31</v>
      </c>
      <c r="H9" s="4">
        <v>9</v>
      </c>
      <c r="I9" s="4">
        <v>9</v>
      </c>
      <c r="J9" s="4">
        <v>7.56</v>
      </c>
      <c r="L9" s="7">
        <v>4</v>
      </c>
      <c r="M9" s="3">
        <f>COUNTIFS($G$6:$G$107, "&lt;10.01", $G$6:$G$107, "&gt;7.99")</f>
        <v>48</v>
      </c>
      <c r="N9" s="3">
        <f>COUNTIFS($G$6:$G$107, "&lt;8.0", $G$6:$G$107, "&gt;5.99")</f>
        <v>1</v>
      </c>
      <c r="O9" s="3">
        <f>SUM(COUNTIF($G$6:$G$107, {"&lt;6","GPW"}))</f>
        <v>1</v>
      </c>
      <c r="P9" s="1">
        <f t="shared" si="0"/>
        <v>50</v>
      </c>
    </row>
    <row r="10" spans="1:19" ht="14.25" customHeight="1">
      <c r="A10" s="18">
        <v>5</v>
      </c>
      <c r="B10" s="15" t="s">
        <v>133</v>
      </c>
      <c r="C10" s="43" t="s">
        <v>182</v>
      </c>
      <c r="D10" s="19">
        <v>7.09</v>
      </c>
      <c r="E10" s="4">
        <v>5.8</v>
      </c>
      <c r="F10" s="4">
        <v>6.23</v>
      </c>
      <c r="G10" s="4">
        <v>9</v>
      </c>
      <c r="H10" s="4">
        <v>9.25</v>
      </c>
      <c r="I10" s="4">
        <v>9</v>
      </c>
      <c r="J10" s="4">
        <v>7.79</v>
      </c>
      <c r="L10" s="7">
        <v>5</v>
      </c>
      <c r="M10" s="3">
        <f>COUNTIFS($H$6:$H$107, "&lt;10.01", $H$6:$H$107, "&gt;7.99")</f>
        <v>49</v>
      </c>
      <c r="N10" s="3">
        <f>COUNTIFS($H$6:$H$107, "&lt;8.00", $H$6:$H$107, "&gt;5.99")</f>
        <v>1</v>
      </c>
      <c r="O10" s="3">
        <f>SUM(COUNTIF($H$6:$H$107, {"&lt;6","GPW"}))</f>
        <v>0</v>
      </c>
      <c r="P10" s="1">
        <f t="shared" si="0"/>
        <v>50</v>
      </c>
    </row>
    <row r="11" spans="1:19" ht="14.25" customHeight="1">
      <c r="A11" s="18">
        <v>6</v>
      </c>
      <c r="B11" s="15" t="s">
        <v>134</v>
      </c>
      <c r="C11" s="43" t="s">
        <v>181</v>
      </c>
      <c r="D11" s="19">
        <v>7.27</v>
      </c>
      <c r="E11" s="4">
        <v>6.9</v>
      </c>
      <c r="F11" s="4">
        <v>6.77</v>
      </c>
      <c r="G11" s="4">
        <v>8.77</v>
      </c>
      <c r="H11" s="4">
        <v>9.5</v>
      </c>
      <c r="I11" s="4">
        <v>9.5</v>
      </c>
      <c r="J11" s="4">
        <v>8.15</v>
      </c>
      <c r="L11" s="7">
        <v>6</v>
      </c>
      <c r="M11" s="3">
        <f>COUNTIFS($I$6:$I$107, "&lt;10.01", $I$6:$I$107, "&gt;7.99")</f>
        <v>50</v>
      </c>
      <c r="N11" s="3">
        <f>COUNTIFS($I$6:$I$107, "&lt;8.00", $I$6:$I$107, "&gt;5.99")</f>
        <v>0</v>
      </c>
      <c r="O11" s="3">
        <f>SUM(COUNTIF($I$6:$I$107, {"&lt;6","GPW"}))</f>
        <v>0</v>
      </c>
      <c r="P11" s="1">
        <f t="shared" si="0"/>
        <v>50</v>
      </c>
    </row>
    <row r="12" spans="1:19" ht="14.25" customHeight="1">
      <c r="A12" s="18">
        <v>7</v>
      </c>
      <c r="B12" s="15" t="s">
        <v>135</v>
      </c>
      <c r="C12" s="43" t="s">
        <v>237</v>
      </c>
      <c r="D12" s="19">
        <v>6.27</v>
      </c>
      <c r="E12" s="4">
        <v>6.3</v>
      </c>
      <c r="F12" s="4">
        <v>6</v>
      </c>
      <c r="G12" s="4">
        <v>7.75</v>
      </c>
      <c r="H12" s="4">
        <v>8.75</v>
      </c>
      <c r="I12" s="4">
        <v>9</v>
      </c>
      <c r="J12" s="4">
        <v>7.38</v>
      </c>
      <c r="L12" s="8" t="s">
        <v>13</v>
      </c>
      <c r="M12" s="1">
        <f>COUNTIFS($J$6:$J$107, "&lt;10.01", $J$6:$J$107, "&gt;7.99")</f>
        <v>20</v>
      </c>
      <c r="N12" s="1">
        <f>COUNTIFS($J$6:$J$107, "&lt;8.0", $J$6:$J$107, "&gt;5.99")</f>
        <v>29</v>
      </c>
      <c r="O12" s="1">
        <f>SUM(COUNTIF($J$6:$J$107, {"&lt;6","GPW"}))</f>
        <v>1</v>
      </c>
      <c r="P12" s="1">
        <f t="shared" si="0"/>
        <v>50</v>
      </c>
    </row>
    <row r="13" spans="1:19" ht="14.25" customHeight="1">
      <c r="A13" s="18">
        <v>8</v>
      </c>
      <c r="B13" s="15" t="s">
        <v>136</v>
      </c>
      <c r="C13" s="43" t="s">
        <v>238</v>
      </c>
      <c r="D13" s="19">
        <v>8.36</v>
      </c>
      <c r="E13" s="4">
        <v>8.3000000000000007</v>
      </c>
      <c r="F13" s="4">
        <v>8.5399999999999991</v>
      </c>
      <c r="G13" s="4">
        <v>9.31</v>
      </c>
      <c r="H13" s="4">
        <v>9.25</v>
      </c>
      <c r="I13" s="4">
        <v>8.75</v>
      </c>
      <c r="J13" s="4">
        <v>8.77</v>
      </c>
    </row>
    <row r="14" spans="1:19" ht="14.25" customHeight="1">
      <c r="A14" s="18">
        <v>9</v>
      </c>
      <c r="B14" s="15" t="s">
        <v>137</v>
      </c>
      <c r="C14" s="43" t="s">
        <v>239</v>
      </c>
      <c r="D14" s="19">
        <v>7.82</v>
      </c>
      <c r="E14" s="4">
        <v>7.3</v>
      </c>
      <c r="F14" s="4">
        <v>7.23</v>
      </c>
      <c r="G14" s="4">
        <v>8.77</v>
      </c>
      <c r="H14" s="4">
        <v>8.75</v>
      </c>
      <c r="I14" s="4">
        <v>8.5</v>
      </c>
      <c r="J14" s="4">
        <v>8.08</v>
      </c>
    </row>
    <row r="15" spans="1:19" ht="14.25" customHeight="1">
      <c r="A15" s="18">
        <v>10</v>
      </c>
      <c r="B15" s="15" t="s">
        <v>138</v>
      </c>
      <c r="C15" s="43" t="s">
        <v>240</v>
      </c>
      <c r="D15" s="19">
        <v>5.91</v>
      </c>
      <c r="E15" s="4">
        <v>6.2</v>
      </c>
      <c r="F15" s="4">
        <v>6.38</v>
      </c>
      <c r="G15" s="4">
        <v>8.4600000000000009</v>
      </c>
      <c r="H15" s="4">
        <v>8.25</v>
      </c>
      <c r="I15" s="4">
        <v>8</v>
      </c>
      <c r="J15" s="4">
        <v>7.25</v>
      </c>
    </row>
    <row r="16" spans="1:19" ht="14.25" customHeight="1">
      <c r="A16" s="18">
        <v>11</v>
      </c>
      <c r="B16" s="15" t="s">
        <v>139</v>
      </c>
      <c r="C16" s="43" t="s">
        <v>241</v>
      </c>
      <c r="D16" s="19">
        <v>7.55</v>
      </c>
      <c r="E16" s="4">
        <v>8.3000000000000007</v>
      </c>
      <c r="F16" s="4">
        <v>8.3800000000000008</v>
      </c>
      <c r="G16" s="4">
        <v>9.4600000000000009</v>
      </c>
      <c r="H16" s="4">
        <v>9.5</v>
      </c>
      <c r="I16" s="4">
        <v>9.5</v>
      </c>
      <c r="J16" s="4">
        <v>8.82</v>
      </c>
      <c r="L16" s="9" t="s">
        <v>33</v>
      </c>
      <c r="M16" s="57" t="s">
        <v>20</v>
      </c>
      <c r="N16" s="58"/>
      <c r="O16" s="58"/>
      <c r="P16" s="58"/>
      <c r="Q16" s="58"/>
      <c r="R16" s="59"/>
      <c r="S16" s="2" t="s">
        <v>21</v>
      </c>
    </row>
    <row r="17" spans="1:19" ht="14.25" customHeight="1">
      <c r="A17" s="18">
        <v>12</v>
      </c>
      <c r="B17" s="15" t="s">
        <v>140</v>
      </c>
      <c r="C17" s="43" t="s">
        <v>242</v>
      </c>
      <c r="D17" s="19">
        <v>7.27</v>
      </c>
      <c r="E17" s="4">
        <v>6.7</v>
      </c>
      <c r="F17" s="4">
        <v>6</v>
      </c>
      <c r="G17" s="4">
        <v>8.77</v>
      </c>
      <c r="H17" s="4">
        <v>9.25</v>
      </c>
      <c r="I17" s="4">
        <v>8.5</v>
      </c>
      <c r="J17" s="4">
        <v>7.77</v>
      </c>
      <c r="L17" s="1" t="s">
        <v>22</v>
      </c>
      <c r="M17" s="1" t="s">
        <v>23</v>
      </c>
      <c r="N17" s="1" t="s">
        <v>24</v>
      </c>
      <c r="O17" s="1" t="s">
        <v>25</v>
      </c>
      <c r="P17" s="1" t="s">
        <v>26</v>
      </c>
      <c r="Q17" s="1" t="s">
        <v>27</v>
      </c>
      <c r="R17" s="1" t="s">
        <v>28</v>
      </c>
      <c r="S17" s="8" t="s">
        <v>13</v>
      </c>
    </row>
    <row r="18" spans="1:19" ht="14.25" customHeight="1">
      <c r="A18" s="18">
        <v>13</v>
      </c>
      <c r="B18" s="15" t="s">
        <v>141</v>
      </c>
      <c r="C18" s="43" t="s">
        <v>243</v>
      </c>
      <c r="D18" s="19">
        <v>6.55</v>
      </c>
      <c r="E18" s="4">
        <v>7.6</v>
      </c>
      <c r="F18" s="4">
        <v>6.31</v>
      </c>
      <c r="G18" s="4">
        <v>8.77</v>
      </c>
      <c r="H18" s="4">
        <v>8.75</v>
      </c>
      <c r="I18" s="4">
        <v>8.75</v>
      </c>
      <c r="J18" s="4">
        <v>7.8</v>
      </c>
      <c r="L18" s="1" t="s">
        <v>434</v>
      </c>
      <c r="M18" s="66"/>
      <c r="N18" s="66"/>
      <c r="O18" s="66"/>
      <c r="P18" s="66"/>
      <c r="Q18" s="66"/>
      <c r="R18" s="66"/>
      <c r="S18" s="66" t="s">
        <v>433</v>
      </c>
    </row>
    <row r="19" spans="1:19" ht="14.25" customHeight="1">
      <c r="A19" s="18">
        <v>14</v>
      </c>
      <c r="B19" s="15" t="s">
        <v>142</v>
      </c>
      <c r="C19" s="43" t="s">
        <v>244</v>
      </c>
      <c r="D19" s="19">
        <v>6.73</v>
      </c>
      <c r="E19" s="4">
        <v>7.9</v>
      </c>
      <c r="F19" s="4">
        <v>6.23</v>
      </c>
      <c r="G19" s="4">
        <v>9</v>
      </c>
      <c r="H19" s="4">
        <v>9</v>
      </c>
      <c r="I19" s="4">
        <v>9.5</v>
      </c>
      <c r="J19" s="4">
        <v>8.07</v>
      </c>
      <c r="L19" s="10" t="s">
        <v>29</v>
      </c>
      <c r="M19" s="1">
        <f>P6</f>
        <v>50</v>
      </c>
      <c r="N19" s="1">
        <f>P7</f>
        <v>50</v>
      </c>
      <c r="O19" s="1">
        <f>P8</f>
        <v>50</v>
      </c>
      <c r="P19" s="1">
        <f>P9</f>
        <v>50</v>
      </c>
      <c r="Q19" s="1">
        <f>P10</f>
        <v>50</v>
      </c>
      <c r="R19" s="1">
        <f>P11</f>
        <v>50</v>
      </c>
      <c r="S19" s="11">
        <f>P12</f>
        <v>50</v>
      </c>
    </row>
    <row r="20" spans="1:19" ht="14.25" customHeight="1">
      <c r="A20" s="18">
        <v>15</v>
      </c>
      <c r="B20" s="15" t="s">
        <v>143</v>
      </c>
      <c r="C20" s="43" t="s">
        <v>245</v>
      </c>
      <c r="D20" s="19">
        <v>7.55</v>
      </c>
      <c r="E20" s="4">
        <v>7.3</v>
      </c>
      <c r="F20" s="4">
        <v>8.3800000000000008</v>
      </c>
      <c r="G20" s="4">
        <v>9.69</v>
      </c>
      <c r="H20" s="4">
        <v>9.25</v>
      </c>
      <c r="I20" s="4">
        <v>8.75</v>
      </c>
      <c r="J20" s="4">
        <v>8.5500000000000007</v>
      </c>
      <c r="L20" s="10" t="s">
        <v>30</v>
      </c>
      <c r="M20" s="1">
        <f>M6+N6</f>
        <v>47</v>
      </c>
      <c r="N20" s="1">
        <f>M7+N7</f>
        <v>43</v>
      </c>
      <c r="O20" s="1">
        <f>M8+N8</f>
        <v>43</v>
      </c>
      <c r="P20" s="1">
        <f>M9+N9</f>
        <v>49</v>
      </c>
      <c r="Q20" s="1">
        <f>M10+N10</f>
        <v>50</v>
      </c>
      <c r="R20" s="1">
        <f>M11+N11</f>
        <v>50</v>
      </c>
      <c r="S20" s="1">
        <f>M12+N12</f>
        <v>49</v>
      </c>
    </row>
    <row r="21" spans="1:19" ht="14.25" customHeight="1">
      <c r="A21" s="18">
        <v>16</v>
      </c>
      <c r="B21" s="15" t="s">
        <v>144</v>
      </c>
      <c r="C21" s="43" t="s">
        <v>246</v>
      </c>
      <c r="D21" s="19">
        <v>7.27</v>
      </c>
      <c r="E21" s="4">
        <v>6</v>
      </c>
      <c r="F21" s="4">
        <v>6.08</v>
      </c>
      <c r="G21" s="4">
        <v>8.69</v>
      </c>
      <c r="H21" s="4">
        <v>9</v>
      </c>
      <c r="I21" s="4">
        <v>8.75</v>
      </c>
      <c r="J21" s="4">
        <v>7.68</v>
      </c>
      <c r="L21" s="12" t="s">
        <v>31</v>
      </c>
      <c r="M21" s="8">
        <f t="shared" ref="M21:S21" si="1">M20/M19*100</f>
        <v>94</v>
      </c>
      <c r="N21" s="8">
        <f t="shared" si="1"/>
        <v>86</v>
      </c>
      <c r="O21" s="8">
        <f t="shared" si="1"/>
        <v>86</v>
      </c>
      <c r="P21" s="8">
        <f t="shared" si="1"/>
        <v>98</v>
      </c>
      <c r="Q21" s="8">
        <f t="shared" si="1"/>
        <v>100</v>
      </c>
      <c r="R21" s="8">
        <f t="shared" si="1"/>
        <v>100</v>
      </c>
      <c r="S21" s="8">
        <f t="shared" si="1"/>
        <v>98</v>
      </c>
    </row>
    <row r="22" spans="1:19" ht="14.25" customHeight="1">
      <c r="A22" s="18">
        <v>17</v>
      </c>
      <c r="B22" s="15" t="s">
        <v>145</v>
      </c>
      <c r="C22" s="43" t="s">
        <v>247</v>
      </c>
      <c r="D22" s="19">
        <v>8.09</v>
      </c>
      <c r="E22" s="4">
        <v>8.1999999999999993</v>
      </c>
      <c r="F22" s="4">
        <v>7.85</v>
      </c>
      <c r="G22" s="4">
        <v>8.77</v>
      </c>
      <c r="H22" s="4">
        <v>9</v>
      </c>
      <c r="I22" s="4">
        <v>8.75</v>
      </c>
      <c r="J22" s="4">
        <v>8.4499999999999993</v>
      </c>
      <c r="L22" s="13" t="s">
        <v>32</v>
      </c>
      <c r="M22" s="13" t="str">
        <f t="shared" ref="M22:S22" si="2">IF(M21&gt;=75, "3", IF(M21&gt;=60, "2", IF(M21&gt;=50, "1", "0")))</f>
        <v>3</v>
      </c>
      <c r="N22" s="13" t="str">
        <f t="shared" si="2"/>
        <v>3</v>
      </c>
      <c r="O22" s="13" t="str">
        <f t="shared" si="2"/>
        <v>3</v>
      </c>
      <c r="P22" s="13" t="str">
        <f t="shared" si="2"/>
        <v>3</v>
      </c>
      <c r="Q22" s="13" t="str">
        <f t="shared" si="2"/>
        <v>3</v>
      </c>
      <c r="R22" s="13" t="str">
        <f t="shared" si="2"/>
        <v>3</v>
      </c>
      <c r="S22" s="13" t="str">
        <f t="shared" si="2"/>
        <v>3</v>
      </c>
    </row>
    <row r="23" spans="1:19" ht="14.25" customHeight="1">
      <c r="A23" s="18">
        <v>18</v>
      </c>
      <c r="B23" s="15" t="s">
        <v>146</v>
      </c>
      <c r="C23" s="43" t="s">
        <v>248</v>
      </c>
      <c r="D23" s="19">
        <v>6.18</v>
      </c>
      <c r="E23" s="4">
        <v>5.4</v>
      </c>
      <c r="F23" s="4">
        <v>6</v>
      </c>
      <c r="G23" s="4">
        <v>8.31</v>
      </c>
      <c r="H23" s="4">
        <v>8.75</v>
      </c>
      <c r="I23" s="4">
        <v>9</v>
      </c>
      <c r="J23" s="4">
        <v>7.34</v>
      </c>
    </row>
    <row r="24" spans="1:19" ht="61.5" customHeight="1">
      <c r="A24" s="18">
        <v>19</v>
      </c>
      <c r="B24" s="15" t="s">
        <v>147</v>
      </c>
      <c r="C24" s="43" t="s">
        <v>249</v>
      </c>
      <c r="D24" s="19">
        <v>7.18</v>
      </c>
      <c r="E24" s="4">
        <v>6.1</v>
      </c>
      <c r="F24" s="4">
        <v>6.23</v>
      </c>
      <c r="G24" s="4">
        <v>8.4600000000000009</v>
      </c>
      <c r="H24" s="4">
        <v>8.75</v>
      </c>
      <c r="I24" s="4">
        <v>8.5</v>
      </c>
      <c r="J24" s="4">
        <v>7.58</v>
      </c>
      <c r="L24" s="60" t="s">
        <v>438</v>
      </c>
      <c r="M24" s="58"/>
      <c r="N24" s="58"/>
      <c r="O24" s="58"/>
      <c r="P24" s="58"/>
      <c r="Q24" s="58"/>
      <c r="R24" s="58"/>
      <c r="S24" s="59"/>
    </row>
    <row r="25" spans="1:19" ht="14.25" customHeight="1">
      <c r="A25" s="18">
        <v>20</v>
      </c>
      <c r="B25" s="15" t="s">
        <v>148</v>
      </c>
      <c r="C25" s="43" t="s">
        <v>250</v>
      </c>
      <c r="D25" s="19">
        <v>7.55</v>
      </c>
      <c r="E25" s="4">
        <v>7.5</v>
      </c>
      <c r="F25" s="4">
        <v>7.23</v>
      </c>
      <c r="G25" s="4">
        <v>8.69</v>
      </c>
      <c r="H25" s="4">
        <v>9.25</v>
      </c>
      <c r="I25" s="4">
        <v>8.75</v>
      </c>
      <c r="J25" s="4">
        <v>8.18</v>
      </c>
    </row>
    <row r="26" spans="1:19" ht="14.25" customHeight="1">
      <c r="A26" s="18">
        <v>21</v>
      </c>
      <c r="B26" s="15" t="s">
        <v>149</v>
      </c>
      <c r="C26" s="43" t="s">
        <v>251</v>
      </c>
      <c r="D26" s="19">
        <v>7</v>
      </c>
      <c r="E26" s="4">
        <v>7.2</v>
      </c>
      <c r="F26" s="4">
        <v>6.62</v>
      </c>
      <c r="G26" s="4">
        <v>8.92</v>
      </c>
      <c r="H26" s="4">
        <v>8.75</v>
      </c>
      <c r="I26" s="4">
        <v>8.75</v>
      </c>
      <c r="J26" s="4">
        <v>7.9</v>
      </c>
    </row>
    <row r="27" spans="1:19" ht="14.25" customHeight="1">
      <c r="A27" s="18">
        <v>22</v>
      </c>
      <c r="B27" s="15" t="s">
        <v>150</v>
      </c>
      <c r="C27" s="43" t="s">
        <v>252</v>
      </c>
      <c r="D27" s="19">
        <v>7.27</v>
      </c>
      <c r="E27" s="4">
        <v>6.8</v>
      </c>
      <c r="F27" s="4">
        <v>7.08</v>
      </c>
      <c r="G27" s="4">
        <v>8.77</v>
      </c>
      <c r="H27" s="4">
        <v>9.75</v>
      </c>
      <c r="I27" s="4">
        <v>9.25</v>
      </c>
      <c r="J27" s="4">
        <v>8.1999999999999993</v>
      </c>
    </row>
    <row r="28" spans="1:19" ht="14.25" customHeight="1">
      <c r="A28" s="18">
        <v>23</v>
      </c>
      <c r="B28" s="15" t="s">
        <v>151</v>
      </c>
      <c r="C28" s="43" t="s">
        <v>253</v>
      </c>
      <c r="D28" s="19">
        <v>6.82</v>
      </c>
      <c r="E28" s="4">
        <v>6.1</v>
      </c>
      <c r="F28" s="4">
        <v>6</v>
      </c>
      <c r="G28" s="4">
        <v>8.31</v>
      </c>
      <c r="H28" s="4">
        <v>8.25</v>
      </c>
      <c r="I28" s="4">
        <v>9</v>
      </c>
      <c r="J28" s="4">
        <v>7.45</v>
      </c>
    </row>
    <row r="29" spans="1:19" ht="14.25" customHeight="1">
      <c r="A29" s="18">
        <v>24</v>
      </c>
      <c r="B29" s="15" t="s">
        <v>152</v>
      </c>
      <c r="C29" s="43" t="s">
        <v>254</v>
      </c>
      <c r="D29" s="19">
        <v>7</v>
      </c>
      <c r="E29" s="4">
        <v>7.2</v>
      </c>
      <c r="F29" s="4">
        <v>6.46</v>
      </c>
      <c r="G29" s="4">
        <v>8.77</v>
      </c>
      <c r="H29" s="4">
        <v>8.75</v>
      </c>
      <c r="I29" s="4">
        <v>8.5</v>
      </c>
      <c r="J29" s="4">
        <v>7.8</v>
      </c>
    </row>
    <row r="30" spans="1:19" ht="14.25" customHeight="1">
      <c r="A30" s="18">
        <v>25</v>
      </c>
      <c r="B30" s="15" t="s">
        <v>153</v>
      </c>
      <c r="C30" s="43" t="s">
        <v>255</v>
      </c>
      <c r="D30" s="19">
        <v>6.18</v>
      </c>
      <c r="E30" s="4">
        <v>6.3</v>
      </c>
      <c r="F30" s="4">
        <v>5.85</v>
      </c>
      <c r="G30" s="4">
        <v>8.5399999999999991</v>
      </c>
      <c r="H30" s="4">
        <v>9</v>
      </c>
      <c r="I30" s="4">
        <v>9.25</v>
      </c>
      <c r="J30" s="4">
        <v>7.56</v>
      </c>
    </row>
    <row r="31" spans="1:19" ht="14.25" customHeight="1">
      <c r="A31" s="18">
        <v>26</v>
      </c>
      <c r="B31" s="15" t="s">
        <v>154</v>
      </c>
      <c r="C31" s="43" t="s">
        <v>256</v>
      </c>
      <c r="D31" s="19">
        <v>7.09</v>
      </c>
      <c r="E31" s="4">
        <v>6.6</v>
      </c>
      <c r="F31" s="4">
        <v>6.23</v>
      </c>
      <c r="G31" s="4">
        <v>8.5399999999999991</v>
      </c>
      <c r="H31" s="4">
        <v>8.25</v>
      </c>
      <c r="I31" s="4">
        <v>9</v>
      </c>
      <c r="J31" s="4">
        <v>7.65</v>
      </c>
    </row>
    <row r="32" spans="1:19" ht="14.25" customHeight="1">
      <c r="A32" s="18">
        <v>27</v>
      </c>
      <c r="B32" s="15" t="s">
        <v>155</v>
      </c>
      <c r="C32" s="43" t="s">
        <v>257</v>
      </c>
      <c r="D32" s="19">
        <v>5.73</v>
      </c>
      <c r="E32" s="17" t="s">
        <v>40</v>
      </c>
      <c r="F32" s="17" t="s">
        <v>40</v>
      </c>
      <c r="G32" s="17" t="s">
        <v>40</v>
      </c>
      <c r="H32" s="4">
        <v>8.6999999999999993</v>
      </c>
      <c r="I32" s="4">
        <v>8.25</v>
      </c>
      <c r="J32" s="17" t="s">
        <v>40</v>
      </c>
    </row>
    <row r="33" spans="1:10" ht="14.25" customHeight="1">
      <c r="A33" s="18">
        <v>28</v>
      </c>
      <c r="B33" s="15" t="s">
        <v>156</v>
      </c>
      <c r="C33" s="43" t="s">
        <v>258</v>
      </c>
      <c r="D33" s="19">
        <v>6.82</v>
      </c>
      <c r="E33" s="4">
        <v>6.8</v>
      </c>
      <c r="F33" s="4">
        <v>8.08</v>
      </c>
      <c r="G33" s="4">
        <v>9</v>
      </c>
      <c r="H33" s="4">
        <v>9</v>
      </c>
      <c r="I33" s="4">
        <v>8.75</v>
      </c>
      <c r="J33" s="4">
        <v>8.14</v>
      </c>
    </row>
    <row r="34" spans="1:10" ht="14.25" customHeight="1">
      <c r="A34" s="18">
        <v>29</v>
      </c>
      <c r="B34" s="15" t="s">
        <v>157</v>
      </c>
      <c r="C34" s="43" t="s">
        <v>259</v>
      </c>
      <c r="D34" s="19">
        <v>7</v>
      </c>
      <c r="E34" s="4">
        <v>6.6</v>
      </c>
      <c r="F34" s="4">
        <v>6.46</v>
      </c>
      <c r="G34" s="4">
        <v>8.77</v>
      </c>
      <c r="H34" s="4">
        <v>9</v>
      </c>
      <c r="I34" s="4">
        <v>9.5</v>
      </c>
      <c r="J34" s="4">
        <v>7.93</v>
      </c>
    </row>
    <row r="35" spans="1:10" ht="14.25" customHeight="1">
      <c r="A35" s="18">
        <v>30</v>
      </c>
      <c r="B35" s="15" t="s">
        <v>158</v>
      </c>
      <c r="C35" s="43" t="s">
        <v>260</v>
      </c>
      <c r="D35" s="19">
        <v>7.55</v>
      </c>
      <c r="E35" s="4">
        <v>6.7</v>
      </c>
      <c r="F35" s="4">
        <v>6.2</v>
      </c>
      <c r="G35" s="4">
        <v>9</v>
      </c>
      <c r="H35" s="4">
        <v>9.5</v>
      </c>
      <c r="I35" s="4">
        <v>9.25</v>
      </c>
      <c r="J35" s="4">
        <v>8.07</v>
      </c>
    </row>
    <row r="36" spans="1:10" ht="14.25" customHeight="1">
      <c r="A36" s="18">
        <v>31</v>
      </c>
      <c r="B36" s="15" t="s">
        <v>159</v>
      </c>
      <c r="C36" s="43" t="s">
        <v>261</v>
      </c>
      <c r="D36" s="19">
        <v>7.55</v>
      </c>
      <c r="E36" s="4">
        <v>7</v>
      </c>
      <c r="F36" s="4">
        <v>7.92</v>
      </c>
      <c r="G36" s="4">
        <v>9</v>
      </c>
      <c r="H36" s="4">
        <v>9</v>
      </c>
      <c r="I36" s="4">
        <v>9.5</v>
      </c>
      <c r="J36" s="4">
        <v>8.3800000000000008</v>
      </c>
    </row>
    <row r="37" spans="1:10" ht="14.25" customHeight="1">
      <c r="A37" s="18">
        <v>32</v>
      </c>
      <c r="B37" s="15" t="s">
        <v>160</v>
      </c>
      <c r="C37" s="43" t="s">
        <v>262</v>
      </c>
      <c r="D37" s="19">
        <v>6.73</v>
      </c>
      <c r="E37" s="4">
        <v>7.3</v>
      </c>
      <c r="F37" s="4">
        <v>7.62</v>
      </c>
      <c r="G37" s="4">
        <v>8.77</v>
      </c>
      <c r="H37" s="4">
        <v>9.25</v>
      </c>
      <c r="I37" s="4">
        <v>8.75</v>
      </c>
      <c r="J37" s="4">
        <v>8.11</v>
      </c>
    </row>
    <row r="38" spans="1:10" ht="14.25" customHeight="1">
      <c r="A38" s="18">
        <v>33</v>
      </c>
      <c r="B38" s="15" t="s">
        <v>161</v>
      </c>
      <c r="C38" s="43" t="s">
        <v>263</v>
      </c>
      <c r="D38" s="19">
        <v>6.73</v>
      </c>
      <c r="E38" s="4">
        <v>5.3</v>
      </c>
      <c r="F38" s="4">
        <v>5.85</v>
      </c>
      <c r="G38" s="4">
        <v>8.31</v>
      </c>
      <c r="H38" s="4">
        <v>7.25</v>
      </c>
      <c r="I38" s="4">
        <v>8.25</v>
      </c>
      <c r="J38" s="4">
        <v>7</v>
      </c>
    </row>
    <row r="39" spans="1:10" ht="14.25" customHeight="1">
      <c r="A39" s="18">
        <v>34</v>
      </c>
      <c r="B39" s="15" t="s">
        <v>162</v>
      </c>
      <c r="C39" s="43" t="s">
        <v>264</v>
      </c>
      <c r="D39" s="19">
        <v>7</v>
      </c>
      <c r="E39" s="4">
        <v>7.5</v>
      </c>
      <c r="F39" s="4">
        <v>6.77</v>
      </c>
      <c r="G39" s="4">
        <v>8.23</v>
      </c>
      <c r="H39" s="4">
        <v>9.25</v>
      </c>
      <c r="I39" s="4">
        <v>8.75</v>
      </c>
      <c r="J39" s="4">
        <v>7.93</v>
      </c>
    </row>
    <row r="40" spans="1:10" ht="14.25" customHeight="1">
      <c r="A40" s="18">
        <v>35</v>
      </c>
      <c r="B40" s="15" t="s">
        <v>163</v>
      </c>
      <c r="C40" s="43" t="s">
        <v>265</v>
      </c>
      <c r="D40" s="19">
        <v>6</v>
      </c>
      <c r="E40" s="4">
        <v>6</v>
      </c>
      <c r="F40" s="4">
        <v>5.46</v>
      </c>
      <c r="G40" s="4">
        <v>8</v>
      </c>
      <c r="H40" s="4">
        <v>9.5</v>
      </c>
      <c r="I40" s="4">
        <v>9</v>
      </c>
      <c r="J40" s="4">
        <v>7.37</v>
      </c>
    </row>
    <row r="41" spans="1:10" ht="14.25" customHeight="1">
      <c r="A41" s="18">
        <v>36</v>
      </c>
      <c r="B41" s="15" t="s">
        <v>164</v>
      </c>
      <c r="C41" s="43" t="s">
        <v>266</v>
      </c>
      <c r="D41" s="19">
        <v>7.82</v>
      </c>
      <c r="E41" s="4">
        <v>8</v>
      </c>
      <c r="F41" s="4">
        <v>9</v>
      </c>
      <c r="G41" s="4">
        <v>9.77</v>
      </c>
      <c r="H41" s="4">
        <v>9.25</v>
      </c>
      <c r="I41" s="4">
        <v>8.75</v>
      </c>
      <c r="J41" s="4">
        <v>8.82</v>
      </c>
    </row>
    <row r="42" spans="1:10" ht="14.25" customHeight="1">
      <c r="A42" s="18">
        <v>37</v>
      </c>
      <c r="B42" s="15" t="s">
        <v>165</v>
      </c>
      <c r="C42" s="43" t="s">
        <v>267</v>
      </c>
      <c r="D42" s="19">
        <v>7.09</v>
      </c>
      <c r="E42" s="4">
        <v>6.7</v>
      </c>
      <c r="F42" s="4">
        <v>6.69</v>
      </c>
      <c r="G42" s="4">
        <v>9</v>
      </c>
      <c r="H42" s="4">
        <v>9.25</v>
      </c>
      <c r="I42" s="4">
        <v>9.25</v>
      </c>
      <c r="J42" s="4">
        <v>8.0399999999999991</v>
      </c>
    </row>
    <row r="43" spans="1:10" ht="14.25" customHeight="1">
      <c r="A43" s="18">
        <v>38</v>
      </c>
      <c r="B43" s="15" t="s">
        <v>166</v>
      </c>
      <c r="C43" s="43" t="s">
        <v>268</v>
      </c>
      <c r="D43" s="19">
        <v>7.27</v>
      </c>
      <c r="E43" s="4">
        <v>6.6</v>
      </c>
      <c r="F43" s="4">
        <v>6.69</v>
      </c>
      <c r="G43" s="4">
        <v>8.23</v>
      </c>
      <c r="H43" s="4">
        <v>9.25</v>
      </c>
      <c r="I43" s="4">
        <v>9.25</v>
      </c>
      <c r="J43" s="4">
        <v>7.92</v>
      </c>
    </row>
    <row r="44" spans="1:10" ht="14.25" customHeight="1">
      <c r="A44" s="18">
        <v>39</v>
      </c>
      <c r="B44" s="15" t="s">
        <v>167</v>
      </c>
      <c r="C44" s="43" t="s">
        <v>269</v>
      </c>
      <c r="D44" s="19">
        <v>8.09</v>
      </c>
      <c r="E44" s="4">
        <v>7.4</v>
      </c>
      <c r="F44" s="4">
        <v>7.92</v>
      </c>
      <c r="G44" s="4">
        <v>9.4600000000000009</v>
      </c>
      <c r="H44" s="4">
        <v>8.75</v>
      </c>
      <c r="I44" s="4">
        <v>8.75</v>
      </c>
      <c r="J44" s="4">
        <v>8.44</v>
      </c>
    </row>
    <row r="45" spans="1:10" ht="14.25" customHeight="1">
      <c r="A45" s="18">
        <v>40</v>
      </c>
      <c r="B45" s="15" t="s">
        <v>168</v>
      </c>
      <c r="C45" s="43" t="s">
        <v>270</v>
      </c>
      <c r="D45" s="19">
        <v>6.27</v>
      </c>
      <c r="E45" s="4">
        <v>5.4</v>
      </c>
      <c r="F45" s="4">
        <v>5.31</v>
      </c>
      <c r="G45" s="4">
        <v>8</v>
      </c>
      <c r="H45" s="4">
        <v>8.25</v>
      </c>
      <c r="I45" s="4">
        <v>8.25</v>
      </c>
      <c r="J45" s="4">
        <v>6.96</v>
      </c>
    </row>
    <row r="46" spans="1:10" ht="14.25" customHeight="1">
      <c r="A46" s="18">
        <v>41</v>
      </c>
      <c r="B46" s="15" t="s">
        <v>169</v>
      </c>
      <c r="C46" s="43" t="s">
        <v>271</v>
      </c>
      <c r="D46" s="19">
        <v>6.82</v>
      </c>
      <c r="E46" s="4">
        <v>6.1</v>
      </c>
      <c r="F46" s="4">
        <v>6.38</v>
      </c>
      <c r="G46" s="4">
        <v>8.4600000000000009</v>
      </c>
      <c r="H46" s="4">
        <v>9.5</v>
      </c>
      <c r="I46" s="4">
        <v>9.25</v>
      </c>
      <c r="J46" s="4">
        <v>7.8</v>
      </c>
    </row>
    <row r="47" spans="1:10" ht="14.25" customHeight="1">
      <c r="A47" s="18">
        <v>42</v>
      </c>
      <c r="B47" s="15" t="s">
        <v>170</v>
      </c>
      <c r="C47" s="43" t="s">
        <v>272</v>
      </c>
      <c r="D47" s="19">
        <v>6.73</v>
      </c>
      <c r="E47" s="4">
        <v>5.4</v>
      </c>
      <c r="F47" s="4">
        <v>5.92</v>
      </c>
      <c r="G47" s="4">
        <v>8</v>
      </c>
      <c r="H47" s="4">
        <v>9.5</v>
      </c>
      <c r="I47" s="4">
        <v>9</v>
      </c>
      <c r="J47" s="4">
        <v>7.48</v>
      </c>
    </row>
    <row r="48" spans="1:10" ht="14.25" customHeight="1">
      <c r="A48" s="18">
        <v>43</v>
      </c>
      <c r="B48" s="15" t="s">
        <v>171</v>
      </c>
      <c r="C48" s="43" t="s">
        <v>273</v>
      </c>
      <c r="D48" s="19">
        <v>7.27</v>
      </c>
      <c r="E48" s="4">
        <v>6.5</v>
      </c>
      <c r="F48" s="4">
        <v>5.69</v>
      </c>
      <c r="G48" s="4">
        <v>9</v>
      </c>
      <c r="H48" s="4">
        <v>9.5</v>
      </c>
      <c r="I48" s="4">
        <v>9.25</v>
      </c>
      <c r="J48" s="4">
        <v>7.9</v>
      </c>
    </row>
    <row r="49" spans="1:10" ht="14.25" customHeight="1">
      <c r="A49" s="18">
        <v>44</v>
      </c>
      <c r="B49" s="15" t="s">
        <v>172</v>
      </c>
      <c r="C49" s="43" t="s">
        <v>274</v>
      </c>
      <c r="D49" s="19">
        <v>5.91</v>
      </c>
      <c r="E49" s="4">
        <v>7.3</v>
      </c>
      <c r="F49" s="4">
        <v>6.62</v>
      </c>
      <c r="G49" s="4">
        <v>8.69</v>
      </c>
      <c r="H49" s="4">
        <v>8.5</v>
      </c>
      <c r="I49" s="4">
        <v>8</v>
      </c>
      <c r="J49" s="4">
        <v>7.54</v>
      </c>
    </row>
    <row r="50" spans="1:10" ht="14.25" customHeight="1">
      <c r="A50" s="18">
        <v>45</v>
      </c>
      <c r="B50" s="15" t="s">
        <v>173</v>
      </c>
      <c r="C50" s="43" t="s">
        <v>275</v>
      </c>
      <c r="D50" s="19">
        <v>7</v>
      </c>
      <c r="E50" s="4">
        <v>5.9</v>
      </c>
      <c r="F50" s="4">
        <v>6.62</v>
      </c>
      <c r="G50" s="4">
        <v>9</v>
      </c>
      <c r="H50" s="4">
        <v>9.25</v>
      </c>
      <c r="I50" s="4">
        <v>9.5</v>
      </c>
      <c r="J50" s="4">
        <v>7.94</v>
      </c>
    </row>
    <row r="51" spans="1:10" ht="14.25" customHeight="1">
      <c r="A51" s="18">
        <v>46</v>
      </c>
      <c r="B51" s="15" t="s">
        <v>174</v>
      </c>
      <c r="C51" s="43" t="s">
        <v>276</v>
      </c>
      <c r="D51" s="19">
        <v>6.73</v>
      </c>
      <c r="E51" s="4">
        <v>6.9</v>
      </c>
      <c r="F51" s="4">
        <v>6.46</v>
      </c>
      <c r="G51" s="4">
        <v>8.5399999999999991</v>
      </c>
      <c r="H51" s="4">
        <v>9</v>
      </c>
      <c r="I51" s="4">
        <v>8.75</v>
      </c>
      <c r="J51" s="4">
        <v>7.76</v>
      </c>
    </row>
    <row r="52" spans="1:10" ht="14.25" customHeight="1">
      <c r="A52" s="18">
        <v>47</v>
      </c>
      <c r="B52" s="15" t="s">
        <v>175</v>
      </c>
      <c r="C52" s="43" t="s">
        <v>277</v>
      </c>
      <c r="D52" s="19">
        <v>7.09</v>
      </c>
      <c r="E52" s="4">
        <v>7</v>
      </c>
      <c r="F52" s="4">
        <v>7</v>
      </c>
      <c r="G52" s="4">
        <v>8.77</v>
      </c>
      <c r="H52" s="4">
        <v>9.5</v>
      </c>
      <c r="I52" s="4">
        <v>9.25</v>
      </c>
      <c r="J52" s="4">
        <v>8.14</v>
      </c>
    </row>
    <row r="53" spans="1:10" ht="14.25" customHeight="1">
      <c r="A53" s="18">
        <v>48</v>
      </c>
      <c r="B53" s="15" t="s">
        <v>176</v>
      </c>
      <c r="C53" s="43" t="s">
        <v>278</v>
      </c>
      <c r="D53" s="19">
        <v>7</v>
      </c>
      <c r="E53" s="4">
        <v>7.3</v>
      </c>
      <c r="F53" s="4">
        <v>6.69</v>
      </c>
      <c r="G53" s="4">
        <v>8.77</v>
      </c>
      <c r="H53" s="4">
        <v>8.75</v>
      </c>
      <c r="I53" s="4">
        <v>9</v>
      </c>
      <c r="J53" s="4">
        <v>7.94</v>
      </c>
    </row>
    <row r="54" spans="1:10" ht="14.25" customHeight="1">
      <c r="A54" s="18">
        <v>49</v>
      </c>
      <c r="B54" s="15" t="s">
        <v>177</v>
      </c>
      <c r="C54" s="43" t="s">
        <v>279</v>
      </c>
      <c r="D54" s="19">
        <v>6.27</v>
      </c>
      <c r="E54" s="4">
        <v>6.3</v>
      </c>
      <c r="F54" s="4">
        <v>6.62</v>
      </c>
      <c r="G54" s="4">
        <v>8.69</v>
      </c>
      <c r="H54" s="4">
        <v>9.75</v>
      </c>
      <c r="I54" s="4">
        <v>9.25</v>
      </c>
      <c r="J54" s="4">
        <v>7.87</v>
      </c>
    </row>
    <row r="55" spans="1:10" ht="14.25" customHeight="1">
      <c r="A55" s="18">
        <v>50</v>
      </c>
      <c r="B55" s="56" t="s">
        <v>178</v>
      </c>
      <c r="C55" s="43" t="s">
        <v>280</v>
      </c>
      <c r="D55" s="25">
        <v>6.73</v>
      </c>
      <c r="E55" s="26">
        <v>6.5</v>
      </c>
      <c r="F55" s="26">
        <v>7.46</v>
      </c>
      <c r="G55" s="26">
        <v>8.77</v>
      </c>
      <c r="H55" s="26">
        <v>9</v>
      </c>
      <c r="I55" s="26">
        <v>8.75</v>
      </c>
      <c r="J55" s="26">
        <v>7.93</v>
      </c>
    </row>
    <row r="56" spans="1:10" ht="14.25" customHeight="1">
      <c r="A56" s="39"/>
      <c r="B56" s="40"/>
      <c r="C56" s="40"/>
      <c r="D56" s="41"/>
      <c r="E56" s="42"/>
      <c r="F56" s="41"/>
      <c r="G56" s="41"/>
      <c r="H56" s="41"/>
      <c r="I56" s="41"/>
      <c r="J56" s="41"/>
    </row>
    <row r="57" spans="1:10" ht="14.25" customHeight="1">
      <c r="A57" s="29"/>
      <c r="B57" s="30"/>
      <c r="C57" s="30"/>
      <c r="D57" s="31"/>
      <c r="E57" s="31"/>
      <c r="F57" s="32"/>
      <c r="G57" s="32"/>
      <c r="H57" s="32"/>
      <c r="I57" s="32"/>
      <c r="J57" s="32"/>
    </row>
    <row r="58" spans="1:10" ht="14.25" customHeight="1">
      <c r="A58" s="29"/>
      <c r="B58" s="30"/>
      <c r="C58" s="30"/>
      <c r="D58" s="31"/>
      <c r="E58" s="31"/>
      <c r="F58" s="32"/>
      <c r="G58" s="32"/>
      <c r="H58" s="32"/>
      <c r="I58" s="32"/>
      <c r="J58" s="32"/>
    </row>
    <row r="59" spans="1:10" ht="14.25" customHeight="1">
      <c r="A59" s="29"/>
      <c r="B59" s="38"/>
      <c r="C59" s="22"/>
      <c r="D59" s="31"/>
      <c r="E59" s="31"/>
      <c r="F59" s="32"/>
      <c r="G59" s="32"/>
      <c r="H59" s="32"/>
      <c r="I59" s="32"/>
      <c r="J59" s="32"/>
    </row>
    <row r="60" spans="1:10" ht="14.25" customHeight="1">
      <c r="A60" s="29"/>
      <c r="B60" s="38"/>
      <c r="C60" s="22"/>
      <c r="D60" s="31"/>
      <c r="E60" s="31"/>
      <c r="F60" s="32"/>
      <c r="G60" s="32"/>
      <c r="H60" s="32"/>
      <c r="I60" s="32"/>
      <c r="J60" s="32"/>
    </row>
    <row r="61" spans="1:10" ht="14.25" customHeight="1">
      <c r="A61" s="29"/>
      <c r="B61" s="33"/>
      <c r="C61" s="31"/>
      <c r="D61" s="31"/>
      <c r="E61" s="31"/>
      <c r="F61" s="31"/>
      <c r="G61" s="31"/>
      <c r="H61" s="31"/>
      <c r="I61" s="31"/>
      <c r="J61" s="31"/>
    </row>
    <row r="62" spans="1:10" ht="14.25" customHeight="1">
      <c r="A62" s="29"/>
      <c r="B62" s="33"/>
      <c r="C62" s="31"/>
      <c r="D62" s="31"/>
      <c r="E62" s="31"/>
      <c r="F62" s="31"/>
      <c r="G62" s="31"/>
      <c r="H62" s="31"/>
      <c r="I62" s="31"/>
      <c r="J62" s="31"/>
    </row>
    <row r="63" spans="1:10" ht="14.25" customHeight="1">
      <c r="A63" s="29"/>
      <c r="B63" s="33"/>
      <c r="C63" s="31"/>
      <c r="D63" s="31"/>
      <c r="E63" s="31"/>
      <c r="F63" s="31"/>
      <c r="G63" s="31"/>
      <c r="H63" s="31"/>
      <c r="I63" s="31"/>
      <c r="J63" s="31"/>
    </row>
    <row r="64" spans="1:10" ht="14.25" customHeight="1">
      <c r="A64" s="29"/>
      <c r="B64" s="33"/>
      <c r="C64" s="31"/>
      <c r="D64" s="31"/>
      <c r="E64" s="31"/>
      <c r="F64" s="31"/>
      <c r="G64" s="31"/>
      <c r="H64" s="31"/>
      <c r="I64" s="31"/>
      <c r="J64" s="31"/>
    </row>
    <row r="65" spans="1:10" ht="14.25" customHeight="1">
      <c r="A65" s="29"/>
      <c r="B65" s="33"/>
      <c r="C65" s="31"/>
      <c r="D65" s="31"/>
      <c r="E65" s="31"/>
      <c r="F65" s="31"/>
      <c r="G65" s="31"/>
      <c r="H65" s="31"/>
      <c r="I65" s="31"/>
      <c r="J65" s="31"/>
    </row>
    <row r="66" spans="1:10" ht="14.25" customHeight="1">
      <c r="A66" s="29"/>
      <c r="B66" s="33"/>
      <c r="C66" s="31"/>
      <c r="D66" s="31"/>
      <c r="E66" s="31"/>
      <c r="F66" s="31"/>
      <c r="G66" s="31"/>
      <c r="H66" s="31"/>
      <c r="I66" s="31"/>
      <c r="J66" s="31"/>
    </row>
    <row r="67" spans="1:10" ht="14.25" customHeight="1">
      <c r="A67" s="29"/>
      <c r="B67" s="33"/>
      <c r="C67" s="31"/>
      <c r="D67" s="31"/>
      <c r="E67" s="31"/>
      <c r="F67" s="31"/>
      <c r="G67" s="31"/>
      <c r="H67" s="31"/>
      <c r="I67" s="31"/>
      <c r="J67" s="31"/>
    </row>
    <row r="68" spans="1:10" ht="14.25" customHeight="1">
      <c r="A68" s="29"/>
      <c r="B68" s="33"/>
      <c r="C68" s="31"/>
      <c r="D68" s="31"/>
      <c r="E68" s="31"/>
      <c r="F68" s="31"/>
      <c r="G68" s="31"/>
      <c r="H68" s="31"/>
      <c r="I68" s="31"/>
      <c r="J68" s="31"/>
    </row>
    <row r="69" spans="1:10" ht="14.25" customHeight="1">
      <c r="A69" s="29"/>
      <c r="B69" s="33"/>
      <c r="C69" s="31"/>
      <c r="D69" s="31"/>
      <c r="E69" s="31"/>
      <c r="F69" s="31"/>
      <c r="G69" s="31"/>
      <c r="H69" s="31"/>
      <c r="I69" s="31"/>
      <c r="J69" s="31"/>
    </row>
    <row r="70" spans="1:10" ht="14.25" customHeight="1">
      <c r="A70" s="29"/>
      <c r="B70" s="33"/>
      <c r="C70" s="31"/>
      <c r="D70" s="31"/>
      <c r="E70" s="31"/>
      <c r="F70" s="31"/>
      <c r="G70" s="31"/>
      <c r="H70" s="31"/>
      <c r="I70" s="31"/>
      <c r="J70" s="31"/>
    </row>
    <row r="71" spans="1:10" ht="14.25" customHeight="1">
      <c r="A71" s="29"/>
      <c r="B71" s="33"/>
      <c r="C71" s="31"/>
      <c r="D71" s="31"/>
      <c r="E71" s="31"/>
      <c r="F71" s="31"/>
      <c r="G71" s="31"/>
      <c r="H71" s="31"/>
      <c r="I71" s="31"/>
      <c r="J71" s="31"/>
    </row>
    <row r="72" spans="1:10" ht="14.25" customHeight="1">
      <c r="A72" s="29"/>
      <c r="B72" s="33"/>
      <c r="C72" s="31"/>
      <c r="D72" s="31"/>
      <c r="E72" s="31"/>
      <c r="F72" s="31"/>
      <c r="G72" s="31"/>
      <c r="H72" s="31"/>
      <c r="I72" s="31"/>
      <c r="J72" s="31"/>
    </row>
    <row r="73" spans="1:10" ht="14.25" customHeight="1">
      <c r="A73" s="29"/>
      <c r="B73" s="33"/>
      <c r="C73" s="31"/>
      <c r="D73" s="31"/>
      <c r="E73" s="31"/>
      <c r="F73" s="31"/>
      <c r="G73" s="31"/>
      <c r="H73" s="31"/>
      <c r="I73" s="31"/>
      <c r="J73" s="31"/>
    </row>
    <row r="74" spans="1:10" ht="14.25" customHeight="1">
      <c r="A74" s="29"/>
      <c r="B74" s="33"/>
      <c r="C74" s="31"/>
      <c r="D74" s="31"/>
      <c r="E74" s="31"/>
      <c r="F74" s="31"/>
      <c r="G74" s="31"/>
      <c r="H74" s="31"/>
      <c r="I74" s="31"/>
      <c r="J74" s="31"/>
    </row>
    <row r="75" spans="1:10" ht="14.25" customHeight="1">
      <c r="A75" s="29"/>
      <c r="B75" s="33"/>
      <c r="C75" s="31"/>
      <c r="D75" s="31"/>
      <c r="E75" s="31"/>
      <c r="F75" s="31"/>
      <c r="G75" s="31"/>
      <c r="H75" s="31"/>
      <c r="I75" s="31"/>
      <c r="J75" s="31"/>
    </row>
    <row r="76" spans="1:10" ht="14.25" customHeight="1">
      <c r="A76" s="29"/>
      <c r="B76" s="33"/>
      <c r="C76" s="31"/>
      <c r="D76" s="31"/>
      <c r="E76" s="31"/>
      <c r="F76" s="31"/>
      <c r="G76" s="31"/>
      <c r="H76" s="31"/>
      <c r="I76" s="31"/>
      <c r="J76" s="31"/>
    </row>
    <row r="77" spans="1:10" ht="14.25" customHeight="1">
      <c r="A77" s="29"/>
      <c r="B77" s="33"/>
      <c r="C77" s="31"/>
      <c r="D77" s="31"/>
      <c r="E77" s="31"/>
      <c r="F77" s="31"/>
      <c r="G77" s="31"/>
      <c r="H77" s="31"/>
      <c r="I77" s="31"/>
      <c r="J77" s="31"/>
    </row>
    <row r="78" spans="1:10" ht="14.25" customHeight="1">
      <c r="A78" s="29"/>
      <c r="B78" s="33"/>
      <c r="C78" s="31"/>
      <c r="D78" s="31"/>
      <c r="E78" s="31"/>
      <c r="F78" s="31"/>
      <c r="G78" s="31"/>
      <c r="H78" s="31"/>
      <c r="I78" s="31"/>
      <c r="J78" s="31"/>
    </row>
    <row r="79" spans="1:10" ht="14.25" customHeight="1">
      <c r="A79" s="29"/>
      <c r="B79" s="33"/>
      <c r="C79" s="31"/>
      <c r="D79" s="31"/>
      <c r="E79" s="31"/>
      <c r="F79" s="31"/>
      <c r="G79" s="31"/>
      <c r="H79" s="31"/>
      <c r="I79" s="31"/>
      <c r="J79" s="31"/>
    </row>
    <row r="80" spans="1:10" ht="14.25" customHeight="1">
      <c r="A80" s="29"/>
      <c r="B80" s="33"/>
      <c r="C80" s="31"/>
      <c r="D80" s="31"/>
      <c r="E80" s="31"/>
      <c r="F80" s="31"/>
      <c r="G80" s="31"/>
      <c r="H80" s="31"/>
      <c r="I80" s="31"/>
      <c r="J80" s="31"/>
    </row>
    <row r="81" spans="1:10" ht="14.25" customHeight="1">
      <c r="A81" s="29"/>
      <c r="B81" s="33"/>
      <c r="C81" s="31"/>
      <c r="D81" s="31"/>
      <c r="E81" s="31"/>
      <c r="F81" s="31"/>
      <c r="G81" s="31"/>
      <c r="H81" s="31"/>
      <c r="I81" s="31"/>
      <c r="J81" s="31"/>
    </row>
    <row r="82" spans="1:10" ht="14.25" customHeight="1">
      <c r="A82" s="29"/>
      <c r="B82" s="33"/>
      <c r="C82" s="31"/>
      <c r="D82" s="31"/>
      <c r="E82" s="31"/>
      <c r="F82" s="31"/>
      <c r="G82" s="31"/>
      <c r="H82" s="31"/>
      <c r="I82" s="31"/>
      <c r="J82" s="31"/>
    </row>
    <row r="83" spans="1:10" ht="14.25" customHeight="1">
      <c r="A83" s="29"/>
      <c r="B83" s="33"/>
      <c r="C83" s="31"/>
      <c r="D83" s="31"/>
      <c r="E83" s="31"/>
      <c r="F83" s="31"/>
      <c r="G83" s="31"/>
      <c r="H83" s="31"/>
      <c r="I83" s="31"/>
      <c r="J83" s="31"/>
    </row>
    <row r="84" spans="1:10" ht="14.25" customHeight="1">
      <c r="A84" s="29"/>
      <c r="B84" s="33"/>
      <c r="C84" s="31"/>
      <c r="D84" s="31"/>
      <c r="E84" s="31"/>
      <c r="F84" s="31"/>
      <c r="G84" s="31"/>
      <c r="H84" s="31"/>
      <c r="I84" s="31"/>
      <c r="J84" s="31"/>
    </row>
    <row r="85" spans="1:10" ht="14.25" customHeight="1">
      <c r="A85" s="29"/>
      <c r="B85" s="33"/>
      <c r="C85" s="31"/>
      <c r="D85" s="31"/>
      <c r="E85" s="31"/>
      <c r="F85" s="31"/>
      <c r="G85" s="31"/>
      <c r="H85" s="31"/>
      <c r="I85" s="31"/>
      <c r="J85" s="31"/>
    </row>
    <row r="86" spans="1:10" ht="14.25" customHeight="1">
      <c r="A86" s="29"/>
      <c r="B86" s="33"/>
      <c r="C86" s="31"/>
      <c r="D86" s="31"/>
      <c r="E86" s="31"/>
      <c r="F86" s="31"/>
      <c r="G86" s="31"/>
      <c r="H86" s="31"/>
      <c r="I86" s="31"/>
      <c r="J86" s="31"/>
    </row>
    <row r="87" spans="1:10" ht="14.25" customHeight="1">
      <c r="A87" s="29"/>
      <c r="B87" s="33"/>
      <c r="C87" s="31"/>
      <c r="D87" s="31"/>
      <c r="E87" s="31"/>
      <c r="F87" s="31"/>
      <c r="G87" s="31"/>
      <c r="H87" s="31"/>
      <c r="I87" s="31"/>
      <c r="J87" s="31"/>
    </row>
    <row r="88" spans="1:10" ht="14.25" customHeight="1">
      <c r="A88" s="29"/>
      <c r="B88" s="33"/>
      <c r="C88" s="31"/>
      <c r="D88" s="31"/>
      <c r="E88" s="31"/>
      <c r="F88" s="31"/>
      <c r="G88" s="31"/>
      <c r="H88" s="31"/>
      <c r="I88" s="31"/>
      <c r="J88" s="31"/>
    </row>
    <row r="89" spans="1:10" ht="14.25" customHeight="1">
      <c r="A89" s="29"/>
      <c r="B89" s="33"/>
      <c r="C89" s="31"/>
      <c r="D89" s="31"/>
      <c r="E89" s="31"/>
      <c r="F89" s="31"/>
      <c r="G89" s="31"/>
      <c r="H89" s="31"/>
      <c r="I89" s="31"/>
      <c r="J89" s="31"/>
    </row>
    <row r="90" spans="1:10" ht="14.25" customHeight="1">
      <c r="A90" s="29"/>
      <c r="B90" s="33"/>
      <c r="C90" s="31"/>
      <c r="D90" s="31"/>
      <c r="E90" s="31"/>
      <c r="F90" s="31"/>
      <c r="G90" s="31"/>
      <c r="H90" s="31"/>
      <c r="I90" s="31"/>
      <c r="J90" s="31"/>
    </row>
    <row r="91" spans="1:10" ht="14.25" customHeight="1">
      <c r="A91" s="29"/>
      <c r="B91" s="33"/>
      <c r="C91" s="31"/>
      <c r="D91" s="31"/>
      <c r="E91" s="31"/>
      <c r="F91" s="31"/>
      <c r="G91" s="31"/>
      <c r="H91" s="31"/>
      <c r="I91" s="31"/>
      <c r="J91" s="31"/>
    </row>
    <row r="92" spans="1:10" ht="14.25" customHeight="1">
      <c r="A92" s="29"/>
      <c r="B92" s="33"/>
      <c r="C92" s="31"/>
      <c r="D92" s="31"/>
      <c r="E92" s="31"/>
      <c r="F92" s="31"/>
      <c r="G92" s="31"/>
      <c r="H92" s="31"/>
      <c r="I92" s="31"/>
      <c r="J92" s="31"/>
    </row>
    <row r="93" spans="1:10" ht="14.25" customHeight="1">
      <c r="A93" s="29"/>
      <c r="B93" s="33"/>
      <c r="C93" s="31"/>
      <c r="D93" s="31"/>
      <c r="E93" s="31"/>
      <c r="F93" s="31"/>
      <c r="G93" s="31"/>
      <c r="H93" s="31"/>
      <c r="I93" s="31"/>
      <c r="J93" s="31"/>
    </row>
    <row r="94" spans="1:10" ht="14.25" customHeight="1">
      <c r="A94" s="29"/>
      <c r="B94" s="33"/>
      <c r="C94" s="31"/>
      <c r="D94" s="31"/>
      <c r="E94" s="31"/>
      <c r="F94" s="31"/>
      <c r="G94" s="31"/>
      <c r="H94" s="31"/>
      <c r="I94" s="31"/>
      <c r="J94" s="31"/>
    </row>
    <row r="95" spans="1:10" ht="14.25" customHeight="1">
      <c r="A95" s="29"/>
      <c r="B95" s="33"/>
      <c r="C95" s="31"/>
      <c r="D95" s="31"/>
      <c r="E95" s="31"/>
      <c r="F95" s="31"/>
      <c r="G95" s="31"/>
      <c r="H95" s="31"/>
      <c r="I95" s="31"/>
      <c r="J95" s="31"/>
    </row>
    <row r="96" spans="1:10" ht="14.25" customHeight="1">
      <c r="A96" s="29"/>
      <c r="B96" s="33"/>
      <c r="C96" s="31"/>
      <c r="D96" s="31"/>
      <c r="E96" s="31"/>
      <c r="F96" s="31"/>
      <c r="G96" s="31"/>
      <c r="H96" s="31"/>
      <c r="I96" s="31"/>
      <c r="J96" s="31"/>
    </row>
    <row r="97" spans="1:10" ht="14.25" customHeight="1">
      <c r="A97" s="29"/>
      <c r="B97" s="33"/>
      <c r="C97" s="31"/>
      <c r="D97" s="31"/>
      <c r="E97" s="31"/>
      <c r="F97" s="31"/>
      <c r="G97" s="31"/>
      <c r="H97" s="31"/>
      <c r="I97" s="31"/>
      <c r="J97" s="31"/>
    </row>
    <row r="98" spans="1:10" ht="14.25" customHeight="1">
      <c r="A98" s="29"/>
      <c r="B98" s="33"/>
      <c r="C98" s="31"/>
      <c r="D98" s="31"/>
      <c r="E98" s="31"/>
      <c r="F98" s="31"/>
      <c r="G98" s="31"/>
      <c r="H98" s="31"/>
      <c r="I98" s="31"/>
      <c r="J98" s="31"/>
    </row>
    <row r="99" spans="1:10" ht="14.25" customHeight="1">
      <c r="A99" s="29"/>
      <c r="B99" s="33"/>
      <c r="C99" s="31"/>
      <c r="D99" s="31"/>
      <c r="E99" s="31"/>
      <c r="F99" s="31"/>
      <c r="G99" s="31"/>
      <c r="H99" s="31"/>
      <c r="I99" s="31"/>
      <c r="J99" s="31"/>
    </row>
    <row r="100" spans="1:10" ht="14.25" customHeight="1">
      <c r="A100" s="29"/>
      <c r="B100" s="33"/>
      <c r="C100" s="31"/>
      <c r="D100" s="31"/>
      <c r="E100" s="31"/>
      <c r="F100" s="31"/>
      <c r="G100" s="31"/>
      <c r="H100" s="31"/>
      <c r="I100" s="31"/>
      <c r="J100" s="31"/>
    </row>
    <row r="101" spans="1:10" ht="14.25" customHeight="1">
      <c r="A101" s="29"/>
      <c r="B101" s="33"/>
      <c r="C101" s="31"/>
      <c r="D101" s="31"/>
      <c r="E101" s="31"/>
      <c r="F101" s="31"/>
      <c r="G101" s="31"/>
      <c r="H101" s="31"/>
      <c r="I101" s="31"/>
      <c r="J101" s="31"/>
    </row>
    <row r="102" spans="1:10" ht="14.25" customHeight="1">
      <c r="A102" s="29"/>
      <c r="B102" s="33"/>
      <c r="C102" s="31"/>
      <c r="D102" s="31"/>
      <c r="E102" s="31"/>
      <c r="F102" s="31"/>
      <c r="G102" s="31"/>
      <c r="H102" s="31"/>
      <c r="I102" s="31"/>
      <c r="J102" s="31"/>
    </row>
    <row r="103" spans="1:10" ht="14.25" customHeight="1">
      <c r="A103" s="29"/>
      <c r="B103" s="33"/>
      <c r="C103" s="31"/>
      <c r="D103" s="31"/>
      <c r="E103" s="31"/>
      <c r="F103" s="31"/>
      <c r="G103" s="31"/>
      <c r="H103" s="31"/>
      <c r="I103" s="31"/>
      <c r="J103" s="31"/>
    </row>
    <row r="104" spans="1:10" ht="14.25" customHeight="1">
      <c r="A104" s="29"/>
      <c r="B104" s="33"/>
      <c r="C104" s="31"/>
      <c r="D104" s="31"/>
      <c r="E104" s="31"/>
      <c r="F104" s="31"/>
      <c r="G104" s="31"/>
      <c r="H104" s="31"/>
      <c r="I104" s="31"/>
      <c r="J104" s="31"/>
    </row>
    <row r="105" spans="1:10" ht="14.25" customHeight="1">
      <c r="A105" s="29"/>
      <c r="B105" s="33"/>
      <c r="C105" s="31"/>
      <c r="D105" s="31"/>
      <c r="E105" s="31"/>
      <c r="F105" s="31"/>
      <c r="G105" s="31"/>
      <c r="H105" s="31"/>
      <c r="I105" s="31"/>
      <c r="J105" s="31"/>
    </row>
    <row r="106" spans="1:10" ht="14.25" customHeight="1">
      <c r="A106" s="29"/>
      <c r="B106" s="33"/>
      <c r="C106" s="31"/>
      <c r="D106" s="31"/>
      <c r="E106" s="31"/>
      <c r="F106" s="31"/>
      <c r="G106" s="31"/>
      <c r="H106" s="31"/>
      <c r="I106" s="31"/>
      <c r="J106" s="31"/>
    </row>
    <row r="107" spans="1:10" ht="14.25" customHeight="1">
      <c r="A107" s="29"/>
      <c r="B107" s="33"/>
      <c r="C107" s="31"/>
      <c r="D107" s="31"/>
      <c r="E107" s="31"/>
      <c r="F107" s="31"/>
      <c r="G107" s="31"/>
      <c r="H107" s="31"/>
      <c r="I107" s="31"/>
      <c r="J107" s="31"/>
    </row>
    <row r="108" spans="1:10" ht="1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</row>
  </sheetData>
  <mergeCells count="8">
    <mergeCell ref="M16:R16"/>
    <mergeCell ref="L24:S24"/>
    <mergeCell ref="A1:O1"/>
    <mergeCell ref="A2:O2"/>
    <mergeCell ref="A3:O3"/>
    <mergeCell ref="A4:D4"/>
    <mergeCell ref="E4:J4"/>
    <mergeCell ref="M4:O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2"/>
  <sheetViews>
    <sheetView topLeftCell="E35" workbookViewId="0">
      <selection activeCell="L31" sqref="L31"/>
    </sheetView>
  </sheetViews>
  <sheetFormatPr defaultColWidth="14.42578125" defaultRowHeight="15" customHeight="1"/>
  <cols>
    <col min="1" max="1" width="6.85546875" customWidth="1"/>
    <col min="2" max="2" width="18.7109375" customWidth="1"/>
    <col min="3" max="3" width="17.28515625" customWidth="1"/>
    <col min="4" max="4" width="9.7109375" customWidth="1"/>
    <col min="5" max="11" width="8.7109375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25" customHeight="1">
      <c r="A1" s="61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6" ht="20.25" customHeight="1">
      <c r="A2" s="62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6" ht="22.5" customHeight="1">
      <c r="A3" s="61" t="s">
        <v>437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6" ht="14.25" customHeight="1">
      <c r="A4" s="63" t="s">
        <v>431</v>
      </c>
      <c r="B4" s="64"/>
      <c r="C4" s="64"/>
      <c r="D4" s="65"/>
      <c r="E4" s="63" t="s">
        <v>2</v>
      </c>
      <c r="F4" s="64"/>
      <c r="G4" s="64"/>
      <c r="H4" s="64"/>
      <c r="I4" s="64"/>
      <c r="J4" s="65"/>
      <c r="L4" s="1"/>
      <c r="M4" s="63" t="s">
        <v>3</v>
      </c>
      <c r="N4" s="64"/>
      <c r="O4" s="65"/>
    </row>
    <row r="5" spans="1:16" ht="47.25" customHeight="1">
      <c r="A5" s="1" t="s">
        <v>4</v>
      </c>
      <c r="B5" s="20" t="s">
        <v>5</v>
      </c>
      <c r="C5" s="2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L5" s="1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ht="14.25" customHeight="1">
      <c r="A6" s="18">
        <v>1</v>
      </c>
      <c r="B6" s="14" t="s">
        <v>183</v>
      </c>
      <c r="C6" s="45" t="s">
        <v>281</v>
      </c>
      <c r="D6" s="19">
        <v>6.27</v>
      </c>
      <c r="E6" s="4">
        <v>7.9</v>
      </c>
      <c r="F6" s="4">
        <v>9</v>
      </c>
      <c r="G6" s="4">
        <v>8.5399999999999991</v>
      </c>
      <c r="H6" s="4">
        <v>8</v>
      </c>
      <c r="I6" s="4">
        <v>7.5</v>
      </c>
      <c r="J6" s="4">
        <v>7.92</v>
      </c>
      <c r="L6" s="5">
        <v>1</v>
      </c>
      <c r="M6" s="3">
        <f>COUNTIFS($D$6:$D$112, "&lt;10.01", $D$6:$D$112, "&gt;7.99")</f>
        <v>6</v>
      </c>
      <c r="N6" s="6">
        <f>COUNTIFS($D$6:$D$112, "&lt;8.0", $D$6:$D$112, "&gt;5.99")</f>
        <v>41</v>
      </c>
      <c r="O6" s="3">
        <f>COUNTIF($D$6:$D$112, "&lt;6")</f>
        <v>8</v>
      </c>
      <c r="P6" s="1">
        <f t="shared" ref="P6:P12" si="0">M6+N6+O6</f>
        <v>55</v>
      </c>
    </row>
    <row r="7" spans="1:16" ht="14.25" customHeight="1">
      <c r="A7" s="18">
        <v>2</v>
      </c>
      <c r="B7" s="14" t="s">
        <v>184</v>
      </c>
      <c r="C7" s="45" t="s">
        <v>282</v>
      </c>
      <c r="D7" s="19">
        <v>7.36</v>
      </c>
      <c r="E7" s="4">
        <v>8.6</v>
      </c>
      <c r="F7" s="4">
        <v>9.4600000000000009</v>
      </c>
      <c r="G7" s="4">
        <v>9.08</v>
      </c>
      <c r="H7" s="4">
        <v>9</v>
      </c>
      <c r="I7" s="4">
        <v>8.75</v>
      </c>
      <c r="J7" s="4">
        <v>8.75</v>
      </c>
      <c r="L7" s="7">
        <v>2</v>
      </c>
      <c r="M7" s="6">
        <f>COUNTIFS($E$6:$E$112, "&lt;10.01", $E$6:$E$112, "&gt;7.99")</f>
        <v>34</v>
      </c>
      <c r="N7" s="3">
        <f>COUNTIFS($E$6:$E$112, "&lt;8.0", $E$6:$E$112, "&gt;5.99")</f>
        <v>20</v>
      </c>
      <c r="O7" s="3">
        <f>SUM(COUNTIFS($E$6:$E$112, {"&lt;6","GPW"}))</f>
        <v>1</v>
      </c>
      <c r="P7" s="1">
        <f t="shared" si="0"/>
        <v>55</v>
      </c>
    </row>
    <row r="8" spans="1:16" ht="14.25" customHeight="1">
      <c r="A8" s="18">
        <v>3</v>
      </c>
      <c r="B8" s="14" t="s">
        <v>185</v>
      </c>
      <c r="C8" s="45" t="s">
        <v>283</v>
      </c>
      <c r="D8" s="19">
        <v>6.82</v>
      </c>
      <c r="E8" s="4">
        <v>8</v>
      </c>
      <c r="F8" s="4">
        <v>9.08</v>
      </c>
      <c r="G8" s="4">
        <v>9.08</v>
      </c>
      <c r="H8" s="4">
        <v>9.5</v>
      </c>
      <c r="I8" s="4">
        <v>8.75</v>
      </c>
      <c r="J8" s="4">
        <v>8.59</v>
      </c>
      <c r="L8" s="7">
        <v>3</v>
      </c>
      <c r="M8" s="3">
        <f>COUNTIFS($F$6:$F$112, "&lt;10.01", $F$6:$F$112, "&gt;7.99")</f>
        <v>54</v>
      </c>
      <c r="N8" s="3">
        <f>COUNTIFS($F$6:$F$112, "&lt;8.0", $F$6:$F$112, "&gt;5.99")</f>
        <v>0</v>
      </c>
      <c r="O8" s="3">
        <f>SUM(COUNTIFS($F$6:$F$112, {"&lt;6","GPW"}))</f>
        <v>1</v>
      </c>
      <c r="P8" s="1">
        <f t="shared" si="0"/>
        <v>55</v>
      </c>
    </row>
    <row r="9" spans="1:16" ht="14.25" customHeight="1">
      <c r="A9" s="18">
        <v>4</v>
      </c>
      <c r="B9" s="14" t="s">
        <v>186</v>
      </c>
      <c r="C9" s="45" t="s">
        <v>284</v>
      </c>
      <c r="D9" s="19">
        <v>8.91</v>
      </c>
      <c r="E9" s="4">
        <v>8.9</v>
      </c>
      <c r="F9" s="4">
        <v>9</v>
      </c>
      <c r="G9" s="4">
        <v>9.23</v>
      </c>
      <c r="H9" s="4">
        <v>9.25</v>
      </c>
      <c r="I9" s="4">
        <v>8</v>
      </c>
      <c r="J9" s="4">
        <v>8.89</v>
      </c>
      <c r="L9" s="7">
        <v>4</v>
      </c>
      <c r="M9" s="3">
        <f>COUNTIFS($G$6:$G$112, "&lt;10.01", $G$6:$G$112, "&gt;7.99")</f>
        <v>53</v>
      </c>
      <c r="N9" s="3">
        <f>COUNTIFS($G$6:$G$112, "&lt;8.0", $G$6:$G$112, "&gt;5.99")</f>
        <v>2</v>
      </c>
      <c r="O9" s="3">
        <f>COUNTIF($G$6:$G$112, "&lt;6")</f>
        <v>0</v>
      </c>
      <c r="P9" s="1">
        <f t="shared" si="0"/>
        <v>55</v>
      </c>
    </row>
    <row r="10" spans="1:16" ht="14.25" customHeight="1">
      <c r="A10" s="18">
        <v>5</v>
      </c>
      <c r="B10" s="14" t="s">
        <v>187</v>
      </c>
      <c r="C10" s="45" t="s">
        <v>285</v>
      </c>
      <c r="D10" s="19">
        <v>8.09</v>
      </c>
      <c r="E10" s="4">
        <v>8.6</v>
      </c>
      <c r="F10" s="4">
        <v>9.15</v>
      </c>
      <c r="G10" s="4">
        <v>9.08</v>
      </c>
      <c r="H10" s="4">
        <v>9.25</v>
      </c>
      <c r="I10" s="4">
        <v>8.5</v>
      </c>
      <c r="J10" s="4">
        <v>8.8000000000000007</v>
      </c>
      <c r="L10" s="7">
        <v>5</v>
      </c>
      <c r="M10" s="3">
        <f>COUNTIFS($H$6:$H$112, "&lt;10.01", $H$6:$H$112, "&gt;7.99")</f>
        <v>54</v>
      </c>
      <c r="N10" s="3">
        <f>COUNTIFS($H$6:$H$112, "&lt;8.00", $H$6:$H$112, "&gt;5.99")</f>
        <v>1</v>
      </c>
      <c r="O10" s="3">
        <f>COUNTIF($H$6:$H$112, "&lt;6")</f>
        <v>0</v>
      </c>
      <c r="P10" s="1">
        <f t="shared" si="0"/>
        <v>55</v>
      </c>
    </row>
    <row r="11" spans="1:16" ht="14.25" customHeight="1">
      <c r="A11" s="18">
        <v>6</v>
      </c>
      <c r="B11" s="14" t="s">
        <v>188</v>
      </c>
      <c r="C11" s="45" t="s">
        <v>286</v>
      </c>
      <c r="D11" s="19">
        <v>6.82</v>
      </c>
      <c r="E11" s="4">
        <v>8.6</v>
      </c>
      <c r="F11" s="4">
        <v>9.69</v>
      </c>
      <c r="G11" s="4">
        <v>9.08</v>
      </c>
      <c r="H11" s="4">
        <v>9</v>
      </c>
      <c r="I11" s="4">
        <v>9</v>
      </c>
      <c r="J11" s="4">
        <v>8.75</v>
      </c>
      <c r="L11" s="7">
        <v>6</v>
      </c>
      <c r="M11" s="3">
        <f>COUNTIFS($I$6:$I$112, "&lt;10.01", $I$6:$I$112, "&gt;7.99")</f>
        <v>51</v>
      </c>
      <c r="N11" s="3">
        <f>COUNTIFS($I$6:$I$112, "&lt;8.00", $I$6:$I$112, "&gt;5.99")</f>
        <v>4</v>
      </c>
      <c r="O11" s="3">
        <f>COUNTIF($I$6:$I$112, "&lt;6")</f>
        <v>0</v>
      </c>
      <c r="P11" s="1">
        <f t="shared" si="0"/>
        <v>55</v>
      </c>
    </row>
    <row r="12" spans="1:16" ht="14.25" customHeight="1">
      <c r="A12" s="18">
        <v>7</v>
      </c>
      <c r="B12" s="14" t="s">
        <v>189</v>
      </c>
      <c r="C12" s="45" t="s">
        <v>287</v>
      </c>
      <c r="D12" s="19">
        <v>6.73</v>
      </c>
      <c r="E12" s="4">
        <v>8.3000000000000007</v>
      </c>
      <c r="F12" s="4">
        <v>9.08</v>
      </c>
      <c r="G12" s="4">
        <v>9</v>
      </c>
      <c r="H12" s="4">
        <v>9</v>
      </c>
      <c r="I12" s="4">
        <v>8</v>
      </c>
      <c r="J12" s="4">
        <v>8.39</v>
      </c>
      <c r="L12" s="8" t="s">
        <v>13</v>
      </c>
      <c r="M12" s="1">
        <f>COUNTIFS($J$6:$J$112, "&lt;10.01", $J$6:$J$112, "&gt;7.99")</f>
        <v>48</v>
      </c>
      <c r="N12" s="1">
        <f>COUNTIFS($J$6:$J$112, "&lt;8.0", $J$6:$J$112, "&gt;5.99")</f>
        <v>5</v>
      </c>
      <c r="O12" s="1">
        <f>SUM(COUNTIF($J$6:$J$112, {"&lt;6","GPW"}))</f>
        <v>2</v>
      </c>
      <c r="P12" s="1">
        <f t="shared" si="0"/>
        <v>55</v>
      </c>
    </row>
    <row r="13" spans="1:16" ht="14.25" customHeight="1">
      <c r="A13" s="18">
        <v>8</v>
      </c>
      <c r="B13" s="14" t="s">
        <v>190</v>
      </c>
      <c r="C13" s="45" t="s">
        <v>288</v>
      </c>
      <c r="D13" s="19">
        <v>5.55</v>
      </c>
      <c r="E13" s="4">
        <v>7.6</v>
      </c>
      <c r="F13" s="4">
        <v>8.31</v>
      </c>
      <c r="G13" s="4">
        <v>8.31</v>
      </c>
      <c r="H13" s="4">
        <v>8.5</v>
      </c>
      <c r="I13" s="4">
        <v>7.5</v>
      </c>
      <c r="J13" s="4">
        <v>7.68</v>
      </c>
    </row>
    <row r="14" spans="1:16" ht="14.25" customHeight="1">
      <c r="A14" s="18">
        <v>9</v>
      </c>
      <c r="B14" s="14" t="s">
        <v>191</v>
      </c>
      <c r="C14" s="45" t="s">
        <v>289</v>
      </c>
      <c r="D14" s="19">
        <v>7.36</v>
      </c>
      <c r="E14" s="4">
        <v>8.9</v>
      </c>
      <c r="F14" s="4">
        <v>8.69</v>
      </c>
      <c r="G14" s="4">
        <v>9</v>
      </c>
      <c r="H14" s="4">
        <v>9.75</v>
      </c>
      <c r="I14" s="4">
        <v>9</v>
      </c>
      <c r="J14" s="4">
        <v>8.8000000000000007</v>
      </c>
    </row>
    <row r="15" spans="1:16" ht="14.25" customHeight="1">
      <c r="A15" s="18">
        <v>10</v>
      </c>
      <c r="B15" s="14" t="s">
        <v>192</v>
      </c>
      <c r="C15" s="45" t="s">
        <v>290</v>
      </c>
      <c r="D15" s="19">
        <v>8.09</v>
      </c>
      <c r="E15" s="4">
        <v>9</v>
      </c>
      <c r="F15" s="4">
        <v>9.23</v>
      </c>
      <c r="G15" s="4">
        <v>9.23</v>
      </c>
      <c r="H15" s="4">
        <v>9.5</v>
      </c>
      <c r="I15" s="4">
        <v>9</v>
      </c>
      <c r="J15" s="4">
        <v>9.0299999999999994</v>
      </c>
    </row>
    <row r="16" spans="1:16" ht="14.25" customHeight="1">
      <c r="A16" s="18">
        <v>11</v>
      </c>
      <c r="B16" s="14" t="s">
        <v>193</v>
      </c>
      <c r="C16" s="45" t="s">
        <v>291</v>
      </c>
      <c r="D16" s="19">
        <v>6.91</v>
      </c>
      <c r="E16" s="4">
        <v>8.3000000000000007</v>
      </c>
      <c r="F16" s="4">
        <v>9.15</v>
      </c>
      <c r="G16" s="4">
        <v>9.23</v>
      </c>
      <c r="H16" s="4">
        <v>9.5</v>
      </c>
      <c r="I16" s="4">
        <v>8</v>
      </c>
      <c r="J16" s="4">
        <v>8.56</v>
      </c>
    </row>
    <row r="17" spans="1:19" ht="14.25" customHeight="1">
      <c r="A17" s="18">
        <v>12</v>
      </c>
      <c r="B17" s="14" t="s">
        <v>194</v>
      </c>
      <c r="C17" s="45" t="s">
        <v>292</v>
      </c>
      <c r="D17" s="19">
        <v>6.36</v>
      </c>
      <c r="E17" s="4">
        <v>8</v>
      </c>
      <c r="F17" s="4">
        <v>8.77</v>
      </c>
      <c r="G17" s="4">
        <v>9</v>
      </c>
      <c r="H17" s="4">
        <v>9.5</v>
      </c>
      <c r="I17" s="4">
        <v>8.75</v>
      </c>
      <c r="J17" s="4">
        <v>8.4499999999999993</v>
      </c>
      <c r="L17" s="9" t="s">
        <v>34</v>
      </c>
      <c r="M17" s="57" t="s">
        <v>20</v>
      </c>
      <c r="N17" s="58"/>
      <c r="O17" s="58"/>
      <c r="P17" s="58"/>
      <c r="Q17" s="58"/>
      <c r="R17" s="59"/>
      <c r="S17" s="2" t="s">
        <v>21</v>
      </c>
    </row>
    <row r="18" spans="1:19" ht="14.25" customHeight="1">
      <c r="A18" s="18">
        <v>13</v>
      </c>
      <c r="B18" s="14" t="s">
        <v>195</v>
      </c>
      <c r="C18" s="45" t="s">
        <v>293</v>
      </c>
      <c r="D18" s="19">
        <v>6.36</v>
      </c>
      <c r="E18" s="4">
        <v>7.7</v>
      </c>
      <c r="F18" s="4">
        <v>8.5399999999999991</v>
      </c>
      <c r="G18" s="4">
        <v>8.77</v>
      </c>
      <c r="H18" s="4">
        <v>8.5</v>
      </c>
      <c r="I18" s="4">
        <v>8.25</v>
      </c>
      <c r="J18" s="4">
        <v>8.07</v>
      </c>
      <c r="L18" s="1" t="s">
        <v>22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13</v>
      </c>
    </row>
    <row r="19" spans="1:19" ht="14.25" customHeight="1">
      <c r="A19" s="18">
        <v>14</v>
      </c>
      <c r="B19" s="14" t="s">
        <v>196</v>
      </c>
      <c r="C19" s="45" t="s">
        <v>294</v>
      </c>
      <c r="D19" s="19">
        <v>5.82</v>
      </c>
      <c r="E19" s="4">
        <v>6.9</v>
      </c>
      <c r="F19" s="4">
        <v>8.4600000000000009</v>
      </c>
      <c r="G19" s="4">
        <v>8.5399999999999991</v>
      </c>
      <c r="H19" s="4">
        <v>9.25</v>
      </c>
      <c r="I19" s="4">
        <v>8.5</v>
      </c>
      <c r="J19" s="4">
        <v>7.99</v>
      </c>
      <c r="L19" s="1" t="s">
        <v>434</v>
      </c>
      <c r="M19" s="66"/>
      <c r="N19" s="66"/>
      <c r="O19" s="66"/>
      <c r="P19" s="66"/>
      <c r="Q19" s="66"/>
      <c r="R19" s="66"/>
      <c r="S19" s="66" t="s">
        <v>433</v>
      </c>
    </row>
    <row r="20" spans="1:19" ht="14.25" customHeight="1">
      <c r="A20" s="18">
        <v>15</v>
      </c>
      <c r="B20" s="14" t="s">
        <v>197</v>
      </c>
      <c r="C20" s="45" t="s">
        <v>295</v>
      </c>
      <c r="D20" s="19">
        <v>8.09</v>
      </c>
      <c r="E20" s="4">
        <v>8.3000000000000007</v>
      </c>
      <c r="F20" s="4">
        <v>9.5399999999999991</v>
      </c>
      <c r="G20" s="4">
        <v>9.5399999999999991</v>
      </c>
      <c r="H20" s="4">
        <v>9.5</v>
      </c>
      <c r="I20" s="4">
        <v>8.75</v>
      </c>
      <c r="J20" s="4">
        <v>9</v>
      </c>
      <c r="L20" s="10" t="s">
        <v>29</v>
      </c>
      <c r="M20" s="1">
        <f>P6</f>
        <v>55</v>
      </c>
      <c r="N20" s="1">
        <f>P7</f>
        <v>55</v>
      </c>
      <c r="O20" s="1">
        <f>P8</f>
        <v>55</v>
      </c>
      <c r="P20" s="1">
        <f>P9</f>
        <v>55</v>
      </c>
      <c r="Q20" s="1">
        <f>P10</f>
        <v>55</v>
      </c>
      <c r="R20" s="1">
        <f>P11</f>
        <v>55</v>
      </c>
      <c r="S20" s="11">
        <f>P12</f>
        <v>55</v>
      </c>
    </row>
    <row r="21" spans="1:19" ht="14.25" customHeight="1">
      <c r="A21" s="18">
        <v>16</v>
      </c>
      <c r="B21" s="14" t="s">
        <v>198</v>
      </c>
      <c r="C21" s="45" t="s">
        <v>296</v>
      </c>
      <c r="D21" s="19">
        <v>8.09</v>
      </c>
      <c r="E21" s="4">
        <v>8.9</v>
      </c>
      <c r="F21" s="4">
        <v>9</v>
      </c>
      <c r="G21" s="4">
        <v>9.23</v>
      </c>
      <c r="H21" s="4">
        <v>9.5</v>
      </c>
      <c r="I21" s="4">
        <v>9</v>
      </c>
      <c r="J21" s="4">
        <v>8.9700000000000006</v>
      </c>
      <c r="L21" s="10" t="s">
        <v>30</v>
      </c>
      <c r="M21" s="1">
        <f>M6+N6</f>
        <v>47</v>
      </c>
      <c r="N21" s="1">
        <f>M7+N7</f>
        <v>54</v>
      </c>
      <c r="O21" s="1">
        <f>M8+N8</f>
        <v>54</v>
      </c>
      <c r="P21" s="1">
        <f>M9+N9</f>
        <v>55</v>
      </c>
      <c r="Q21" s="1">
        <f>M10+N10</f>
        <v>55</v>
      </c>
      <c r="R21" s="1">
        <f>M11+N11</f>
        <v>55</v>
      </c>
      <c r="S21" s="1">
        <f>M12+N12</f>
        <v>53</v>
      </c>
    </row>
    <row r="22" spans="1:19" ht="14.25" customHeight="1">
      <c r="A22" s="18">
        <v>17</v>
      </c>
      <c r="B22" s="14" t="s">
        <v>199</v>
      </c>
      <c r="C22" s="45" t="s">
        <v>297</v>
      </c>
      <c r="D22" s="19">
        <v>6</v>
      </c>
      <c r="E22" s="4">
        <v>7.4</v>
      </c>
      <c r="F22" s="4">
        <v>8.69</v>
      </c>
      <c r="G22" s="4">
        <v>8.4600000000000009</v>
      </c>
      <c r="H22" s="4">
        <v>8.75</v>
      </c>
      <c r="I22" s="4">
        <v>8.5</v>
      </c>
      <c r="J22" s="4">
        <v>8.0299999999999994</v>
      </c>
      <c r="L22" s="12" t="s">
        <v>31</v>
      </c>
      <c r="M22" s="8">
        <f t="shared" ref="M22:S22" si="1">M21/M20*100</f>
        <v>85.454545454545453</v>
      </c>
      <c r="N22" s="8">
        <f t="shared" si="1"/>
        <v>98.181818181818187</v>
      </c>
      <c r="O22" s="8">
        <f t="shared" si="1"/>
        <v>98.181818181818187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96.36363636363636</v>
      </c>
    </row>
    <row r="23" spans="1:19" ht="14.25" customHeight="1">
      <c r="A23" s="18">
        <v>18</v>
      </c>
      <c r="B23" s="14" t="s">
        <v>200</v>
      </c>
      <c r="C23" s="45" t="s">
        <v>298</v>
      </c>
      <c r="D23" s="19">
        <v>7.09</v>
      </c>
      <c r="E23" s="4">
        <v>8.9</v>
      </c>
      <c r="F23" s="4">
        <v>9.4600000000000009</v>
      </c>
      <c r="G23" s="4">
        <v>9.5399999999999991</v>
      </c>
      <c r="H23" s="4">
        <v>9.25</v>
      </c>
      <c r="I23" s="4">
        <v>9</v>
      </c>
      <c r="J23" s="4">
        <v>8.92</v>
      </c>
      <c r="L23" s="13" t="s">
        <v>32</v>
      </c>
      <c r="M23" s="13" t="str">
        <f t="shared" ref="M23:S23" si="2">IF(M22&gt;=75, "3", IF(M22&gt;=60, "2", IF(M22&gt;=50, "1", "0")))</f>
        <v>3</v>
      </c>
      <c r="N23" s="13" t="str">
        <f t="shared" si="2"/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ht="14.25" customHeight="1">
      <c r="A24" s="18">
        <v>19</v>
      </c>
      <c r="B24" s="14" t="s">
        <v>201</v>
      </c>
      <c r="C24" s="45" t="s">
        <v>299</v>
      </c>
      <c r="D24" s="19">
        <v>6.36</v>
      </c>
      <c r="E24" s="4">
        <v>7.7</v>
      </c>
      <c r="F24" s="4">
        <v>9</v>
      </c>
      <c r="G24" s="4">
        <v>9.5399999999999991</v>
      </c>
      <c r="H24" s="4">
        <v>9.25</v>
      </c>
      <c r="I24" s="4">
        <v>9.25</v>
      </c>
      <c r="J24" s="4">
        <v>8.59</v>
      </c>
    </row>
    <row r="25" spans="1:19" ht="61.5" customHeight="1">
      <c r="A25" s="18">
        <v>20</v>
      </c>
      <c r="B25" s="14" t="s">
        <v>202</v>
      </c>
      <c r="C25" s="45" t="s">
        <v>300</v>
      </c>
      <c r="D25" s="19">
        <v>7.09</v>
      </c>
      <c r="E25" s="4">
        <v>8.6</v>
      </c>
      <c r="F25" s="4">
        <v>9.5399999999999991</v>
      </c>
      <c r="G25" s="4">
        <v>9.31</v>
      </c>
      <c r="H25" s="4">
        <v>9.25</v>
      </c>
      <c r="I25" s="4">
        <v>8.75</v>
      </c>
      <c r="J25" s="4">
        <v>8.8000000000000007</v>
      </c>
      <c r="L25" s="60" t="s">
        <v>436</v>
      </c>
      <c r="M25" s="58"/>
      <c r="N25" s="58"/>
      <c r="O25" s="58"/>
      <c r="P25" s="58"/>
      <c r="Q25" s="58"/>
      <c r="R25" s="58"/>
      <c r="S25" s="59"/>
    </row>
    <row r="26" spans="1:19" ht="14.25" customHeight="1">
      <c r="A26" s="18">
        <v>21</v>
      </c>
      <c r="B26" s="14" t="s">
        <v>203</v>
      </c>
      <c r="C26" s="45" t="s">
        <v>301</v>
      </c>
      <c r="D26" s="19">
        <v>6.82</v>
      </c>
      <c r="E26" s="4">
        <v>7.4</v>
      </c>
      <c r="F26" s="4">
        <v>9.3800000000000008</v>
      </c>
      <c r="G26" s="4">
        <v>9</v>
      </c>
      <c r="H26" s="4">
        <v>9.25</v>
      </c>
      <c r="I26" s="4">
        <v>8.75</v>
      </c>
      <c r="J26" s="4">
        <v>8.51</v>
      </c>
    </row>
    <row r="27" spans="1:19" ht="14.25" customHeight="1">
      <c r="A27" s="18">
        <v>22</v>
      </c>
      <c r="B27" s="14" t="s">
        <v>204</v>
      </c>
      <c r="C27" s="45" t="s">
        <v>302</v>
      </c>
      <c r="D27" s="19">
        <v>6.09</v>
      </c>
      <c r="E27" s="4">
        <v>7</v>
      </c>
      <c r="F27" s="4">
        <v>8.77</v>
      </c>
      <c r="G27" s="4">
        <v>9</v>
      </c>
      <c r="H27" s="4">
        <v>9</v>
      </c>
      <c r="I27" s="4">
        <v>8.75</v>
      </c>
      <c r="J27" s="4">
        <v>8.18</v>
      </c>
    </row>
    <row r="28" spans="1:19" ht="14.25" customHeight="1">
      <c r="A28" s="18">
        <v>23</v>
      </c>
      <c r="B28" s="14" t="s">
        <v>205</v>
      </c>
      <c r="C28" s="45" t="s">
        <v>303</v>
      </c>
      <c r="D28" s="19">
        <v>7.82</v>
      </c>
      <c r="E28" s="4">
        <v>8.6999999999999993</v>
      </c>
      <c r="F28" s="4">
        <v>8.31</v>
      </c>
      <c r="G28" s="4">
        <v>8.77</v>
      </c>
      <c r="H28" s="4">
        <v>9.25</v>
      </c>
      <c r="I28" s="4">
        <v>9</v>
      </c>
      <c r="J28" s="4">
        <v>8.65</v>
      </c>
    </row>
    <row r="29" spans="1:19" ht="14.25" customHeight="1">
      <c r="A29" s="18">
        <v>24</v>
      </c>
      <c r="B29" s="14" t="s">
        <v>206</v>
      </c>
      <c r="C29" s="45" t="s">
        <v>304</v>
      </c>
      <c r="D29" s="19">
        <v>5.64</v>
      </c>
      <c r="E29" s="4">
        <v>7.9</v>
      </c>
      <c r="F29" s="4">
        <v>9.15</v>
      </c>
      <c r="G29" s="4">
        <v>8.5399999999999991</v>
      </c>
      <c r="H29" s="4">
        <v>8.5</v>
      </c>
      <c r="I29" s="4">
        <v>8.75</v>
      </c>
      <c r="J29" s="4">
        <v>8.14</v>
      </c>
    </row>
    <row r="30" spans="1:19" ht="14.25" customHeight="1">
      <c r="A30" s="18">
        <v>25</v>
      </c>
      <c r="B30" s="14" t="s">
        <v>207</v>
      </c>
      <c r="C30" s="45" t="s">
        <v>305</v>
      </c>
      <c r="D30" s="19">
        <v>6.27</v>
      </c>
      <c r="E30" s="4">
        <v>8</v>
      </c>
      <c r="F30" s="4">
        <v>9.4600000000000009</v>
      </c>
      <c r="G30" s="4">
        <v>9.31</v>
      </c>
      <c r="H30" s="4">
        <v>9.25</v>
      </c>
      <c r="I30" s="4">
        <v>9.25</v>
      </c>
      <c r="J30" s="4">
        <v>8.66</v>
      </c>
    </row>
    <row r="31" spans="1:19" ht="14.25" customHeight="1">
      <c r="A31" s="18">
        <v>26</v>
      </c>
      <c r="B31" s="14" t="s">
        <v>208</v>
      </c>
      <c r="C31" s="45" t="s">
        <v>306</v>
      </c>
      <c r="D31" s="19">
        <v>6.73</v>
      </c>
      <c r="E31" s="4">
        <v>8.3000000000000007</v>
      </c>
      <c r="F31" s="4">
        <v>8.92</v>
      </c>
      <c r="G31" s="4">
        <v>9.4600000000000009</v>
      </c>
      <c r="H31" s="4">
        <v>9.5</v>
      </c>
      <c r="I31" s="4">
        <v>9.25</v>
      </c>
      <c r="J31" s="4">
        <v>8.75</v>
      </c>
    </row>
    <row r="32" spans="1:19" ht="14.25" customHeight="1">
      <c r="A32" s="18">
        <v>27</v>
      </c>
      <c r="B32" s="14" t="s">
        <v>209</v>
      </c>
      <c r="C32" s="45" t="s">
        <v>307</v>
      </c>
      <c r="D32" s="19">
        <v>5.73</v>
      </c>
      <c r="E32" s="4">
        <v>7.6</v>
      </c>
      <c r="F32" s="4">
        <v>8.23</v>
      </c>
      <c r="G32" s="4">
        <v>7.85</v>
      </c>
      <c r="H32" s="4">
        <v>7</v>
      </c>
      <c r="I32" s="4">
        <v>6</v>
      </c>
      <c r="J32" s="4">
        <v>7.1</v>
      </c>
    </row>
    <row r="33" spans="1:10" ht="14.25" customHeight="1">
      <c r="A33" s="18">
        <v>28</v>
      </c>
      <c r="B33" s="14" t="s">
        <v>210</v>
      </c>
      <c r="C33" s="45" t="s">
        <v>308</v>
      </c>
      <c r="D33" s="19">
        <v>6.55</v>
      </c>
      <c r="E33" s="4">
        <v>7.9</v>
      </c>
      <c r="F33" s="4">
        <v>8.4600000000000009</v>
      </c>
      <c r="G33" s="4">
        <v>8.5399999999999991</v>
      </c>
      <c r="H33" s="4">
        <v>8.75</v>
      </c>
      <c r="I33" s="4">
        <v>8.5</v>
      </c>
      <c r="J33" s="4">
        <v>8.15</v>
      </c>
    </row>
    <row r="34" spans="1:10" ht="14.25" customHeight="1">
      <c r="A34" s="18">
        <v>29</v>
      </c>
      <c r="B34" s="14" t="s">
        <v>211</v>
      </c>
      <c r="C34" s="45" t="s">
        <v>309</v>
      </c>
      <c r="D34" s="19">
        <v>6.09</v>
      </c>
      <c r="E34" s="4">
        <v>7.9</v>
      </c>
      <c r="F34" s="4">
        <v>8.69</v>
      </c>
      <c r="G34" s="4">
        <v>8.77</v>
      </c>
      <c r="H34" s="4">
        <v>9</v>
      </c>
      <c r="I34" s="4">
        <v>8.25</v>
      </c>
      <c r="J34" s="4">
        <v>8.17</v>
      </c>
    </row>
    <row r="35" spans="1:10" ht="14.25" customHeight="1">
      <c r="A35" s="18">
        <v>30</v>
      </c>
      <c r="B35" s="14" t="s">
        <v>212</v>
      </c>
      <c r="C35" s="45" t="s">
        <v>310</v>
      </c>
      <c r="D35" s="19">
        <v>6.36</v>
      </c>
      <c r="E35" s="4">
        <v>8</v>
      </c>
      <c r="F35" s="4">
        <v>9</v>
      </c>
      <c r="G35" s="4">
        <v>9.4600000000000009</v>
      </c>
      <c r="H35" s="4">
        <v>9.5</v>
      </c>
      <c r="I35" s="4">
        <v>8.5</v>
      </c>
      <c r="J35" s="4">
        <v>8.5399999999999991</v>
      </c>
    </row>
    <row r="36" spans="1:10" ht="14.25" customHeight="1">
      <c r="A36" s="18">
        <v>31</v>
      </c>
      <c r="B36" s="14" t="s">
        <v>213</v>
      </c>
      <c r="C36" s="45" t="s">
        <v>311</v>
      </c>
      <c r="D36" s="19">
        <v>6.27</v>
      </c>
      <c r="E36" s="4">
        <v>8.3000000000000007</v>
      </c>
      <c r="F36" s="4">
        <v>8.69</v>
      </c>
      <c r="G36" s="4">
        <v>9</v>
      </c>
      <c r="H36" s="4">
        <v>9.25</v>
      </c>
      <c r="I36" s="4">
        <v>8.25</v>
      </c>
      <c r="J36" s="4">
        <v>8.34</v>
      </c>
    </row>
    <row r="37" spans="1:10" ht="14.25" customHeight="1">
      <c r="A37" s="18">
        <v>32</v>
      </c>
      <c r="B37" s="14" t="s">
        <v>214</v>
      </c>
      <c r="C37" s="45" t="s">
        <v>312</v>
      </c>
      <c r="D37" s="19">
        <v>6.82</v>
      </c>
      <c r="E37" s="4">
        <v>7.9</v>
      </c>
      <c r="F37" s="4">
        <v>8.92</v>
      </c>
      <c r="G37" s="4">
        <v>9</v>
      </c>
      <c r="H37" s="4">
        <v>9</v>
      </c>
      <c r="I37" s="4">
        <v>9</v>
      </c>
      <c r="J37" s="4">
        <v>8.49</v>
      </c>
    </row>
    <row r="38" spans="1:10" ht="14.25" customHeight="1">
      <c r="A38" s="18">
        <v>33</v>
      </c>
      <c r="B38" s="14" t="s">
        <v>215</v>
      </c>
      <c r="C38" s="45" t="s">
        <v>313</v>
      </c>
      <c r="D38" s="19">
        <v>6</v>
      </c>
      <c r="E38" s="4">
        <v>7</v>
      </c>
      <c r="F38" s="4">
        <v>8.4600000000000009</v>
      </c>
      <c r="G38" s="4">
        <v>7.85</v>
      </c>
      <c r="H38" s="4">
        <v>8.75</v>
      </c>
      <c r="I38" s="4">
        <v>8.5</v>
      </c>
      <c r="J38" s="4">
        <v>7.82</v>
      </c>
    </row>
    <row r="39" spans="1:10" ht="14.25" customHeight="1">
      <c r="A39" s="18">
        <v>34</v>
      </c>
      <c r="B39" s="14" t="s">
        <v>216</v>
      </c>
      <c r="C39" s="45" t="s">
        <v>314</v>
      </c>
      <c r="D39" s="19">
        <v>6.55</v>
      </c>
      <c r="E39" s="4">
        <v>8.3000000000000007</v>
      </c>
      <c r="F39" s="4">
        <v>9</v>
      </c>
      <c r="G39" s="4">
        <v>9</v>
      </c>
      <c r="H39" s="4">
        <v>9</v>
      </c>
      <c r="I39" s="4">
        <v>9.25</v>
      </c>
      <c r="J39" s="4">
        <v>8.56</v>
      </c>
    </row>
    <row r="40" spans="1:10" ht="14.25" customHeight="1">
      <c r="A40" s="18">
        <v>35</v>
      </c>
      <c r="B40" s="14" t="s">
        <v>217</v>
      </c>
      <c r="C40" s="45" t="s">
        <v>315</v>
      </c>
      <c r="D40" s="19">
        <v>7.64</v>
      </c>
      <c r="E40" s="4">
        <v>8.9</v>
      </c>
      <c r="F40" s="4">
        <v>9.4600000000000009</v>
      </c>
      <c r="G40" s="4">
        <v>9.5399999999999991</v>
      </c>
      <c r="H40" s="4">
        <v>9.25</v>
      </c>
      <c r="I40" s="4">
        <v>9.5</v>
      </c>
      <c r="J40" s="4">
        <v>9.08</v>
      </c>
    </row>
    <row r="41" spans="1:10" ht="14.25" customHeight="1">
      <c r="A41" s="18">
        <v>36</v>
      </c>
      <c r="B41" s="14" t="s">
        <v>218</v>
      </c>
      <c r="C41" s="45" t="s">
        <v>316</v>
      </c>
      <c r="D41" s="19">
        <v>5.36</v>
      </c>
      <c r="E41" s="4">
        <v>7.4</v>
      </c>
      <c r="F41" s="4">
        <v>8.69</v>
      </c>
      <c r="G41" s="4">
        <v>8.77</v>
      </c>
      <c r="H41" s="4">
        <v>9.5</v>
      </c>
      <c r="I41" s="4">
        <v>8</v>
      </c>
      <c r="J41" s="4">
        <v>8.09</v>
      </c>
    </row>
    <row r="42" spans="1:10" ht="14.25" customHeight="1">
      <c r="A42" s="18">
        <v>37</v>
      </c>
      <c r="B42" s="14" t="s">
        <v>162</v>
      </c>
      <c r="C42" s="45" t="s">
        <v>317</v>
      </c>
      <c r="D42" s="19">
        <v>6.45</v>
      </c>
      <c r="E42" s="4">
        <v>8.3000000000000007</v>
      </c>
      <c r="F42" s="4">
        <v>9.15</v>
      </c>
      <c r="G42" s="4">
        <v>9.23</v>
      </c>
      <c r="H42" s="4">
        <v>9.25</v>
      </c>
      <c r="I42" s="4">
        <v>8.5</v>
      </c>
      <c r="J42" s="4">
        <v>8.5399999999999991</v>
      </c>
    </row>
    <row r="43" spans="1:10" ht="14.25" customHeight="1">
      <c r="A43" s="18">
        <v>38</v>
      </c>
      <c r="B43" s="14" t="s">
        <v>219</v>
      </c>
      <c r="C43" s="45" t="s">
        <v>318</v>
      </c>
      <c r="D43" s="19">
        <v>8.5500000000000007</v>
      </c>
      <c r="E43" s="4">
        <v>9</v>
      </c>
      <c r="F43" s="4">
        <v>9.5399999999999991</v>
      </c>
      <c r="G43" s="4">
        <v>9.77</v>
      </c>
      <c r="H43" s="4">
        <v>9.5</v>
      </c>
      <c r="I43" s="4">
        <v>9.5</v>
      </c>
      <c r="J43" s="4">
        <v>9.34</v>
      </c>
    </row>
    <row r="44" spans="1:10" ht="14.25" customHeight="1">
      <c r="A44" s="18">
        <v>39</v>
      </c>
      <c r="B44" s="14" t="s">
        <v>220</v>
      </c>
      <c r="C44" s="45" t="s">
        <v>319</v>
      </c>
      <c r="D44" s="19">
        <v>7.18</v>
      </c>
      <c r="E44" s="4">
        <v>8.6999999999999993</v>
      </c>
      <c r="F44" s="4">
        <v>8.92</v>
      </c>
      <c r="G44" s="4">
        <v>9.08</v>
      </c>
      <c r="H44" s="4">
        <v>9.25</v>
      </c>
      <c r="I44" s="4">
        <v>8.5</v>
      </c>
      <c r="J44" s="4">
        <v>8.6300000000000008</v>
      </c>
    </row>
    <row r="45" spans="1:10" ht="14.25" customHeight="1">
      <c r="A45" s="18">
        <v>40</v>
      </c>
      <c r="B45" s="14" t="s">
        <v>221</v>
      </c>
      <c r="C45" s="45" t="s">
        <v>320</v>
      </c>
      <c r="D45" s="19">
        <v>7.45</v>
      </c>
      <c r="E45" s="4">
        <v>8.9</v>
      </c>
      <c r="F45" s="4">
        <v>9.23</v>
      </c>
      <c r="G45" s="4">
        <v>9.31</v>
      </c>
      <c r="H45" s="4">
        <v>9.25</v>
      </c>
      <c r="I45" s="4">
        <v>9</v>
      </c>
      <c r="J45" s="4">
        <v>8.89</v>
      </c>
    </row>
    <row r="46" spans="1:10" ht="14.25" customHeight="1">
      <c r="A46" s="18">
        <v>41</v>
      </c>
      <c r="B46" s="14" t="s">
        <v>222</v>
      </c>
      <c r="C46" s="45" t="s">
        <v>321</v>
      </c>
      <c r="D46" s="19">
        <v>7.64</v>
      </c>
      <c r="E46" s="4">
        <v>9</v>
      </c>
      <c r="F46" s="4">
        <v>9.77</v>
      </c>
      <c r="G46" s="4">
        <v>9.5399999999999991</v>
      </c>
      <c r="H46" s="4">
        <v>9.75</v>
      </c>
      <c r="I46" s="4">
        <v>9.5</v>
      </c>
      <c r="J46" s="4">
        <v>9.24</v>
      </c>
    </row>
    <row r="47" spans="1:10" ht="14.25" customHeight="1">
      <c r="A47" s="18">
        <v>42</v>
      </c>
      <c r="B47" s="14" t="s">
        <v>223</v>
      </c>
      <c r="C47" s="45" t="s">
        <v>322</v>
      </c>
      <c r="D47" s="19">
        <v>5.82</v>
      </c>
      <c r="E47" s="4">
        <v>7.4</v>
      </c>
      <c r="F47" s="17" t="s">
        <v>40</v>
      </c>
      <c r="G47" s="4">
        <v>8</v>
      </c>
      <c r="H47" s="4">
        <v>8.75</v>
      </c>
      <c r="I47" s="4">
        <v>7</v>
      </c>
      <c r="J47" s="17" t="s">
        <v>40</v>
      </c>
    </row>
    <row r="48" spans="1:10" ht="14.25" customHeight="1">
      <c r="A48" s="18">
        <v>43</v>
      </c>
      <c r="B48" s="14" t="s">
        <v>224</v>
      </c>
      <c r="C48" s="45" t="s">
        <v>323</v>
      </c>
      <c r="D48" s="19">
        <v>6.09</v>
      </c>
      <c r="E48" s="4">
        <v>6.8</v>
      </c>
      <c r="F48" s="4">
        <v>9.3800000000000008</v>
      </c>
      <c r="G48" s="4">
        <v>9</v>
      </c>
      <c r="H48" s="4">
        <v>9.25</v>
      </c>
      <c r="I48" s="4">
        <v>8.75</v>
      </c>
      <c r="J48" s="4">
        <v>8.31</v>
      </c>
    </row>
    <row r="49" spans="1:10" ht="14.25" customHeight="1">
      <c r="A49" s="18">
        <v>44</v>
      </c>
      <c r="B49" s="14" t="s">
        <v>225</v>
      </c>
      <c r="C49" s="45" t="s">
        <v>324</v>
      </c>
      <c r="D49" s="19">
        <v>6.09</v>
      </c>
      <c r="E49" s="4">
        <v>7.6</v>
      </c>
      <c r="F49" s="4">
        <v>9.08</v>
      </c>
      <c r="G49" s="4">
        <v>9</v>
      </c>
      <c r="H49" s="4">
        <v>9</v>
      </c>
      <c r="I49" s="4">
        <v>8.5</v>
      </c>
      <c r="J49" s="4">
        <v>8.2799999999999994</v>
      </c>
    </row>
    <row r="50" spans="1:10" ht="14.25" customHeight="1">
      <c r="A50" s="18">
        <v>45</v>
      </c>
      <c r="B50" s="14" t="s">
        <v>226</v>
      </c>
      <c r="C50" s="45" t="s">
        <v>325</v>
      </c>
      <c r="D50" s="19">
        <v>5.82</v>
      </c>
      <c r="E50" s="4">
        <v>7.7</v>
      </c>
      <c r="F50" s="4">
        <v>9.23</v>
      </c>
      <c r="G50" s="4">
        <v>9.31</v>
      </c>
      <c r="H50" s="4">
        <v>9</v>
      </c>
      <c r="I50" s="4">
        <v>8.5</v>
      </c>
      <c r="J50" s="4">
        <v>8.34</v>
      </c>
    </row>
    <row r="51" spans="1:10" ht="14.25" customHeight="1">
      <c r="A51" s="18">
        <v>46</v>
      </c>
      <c r="B51" s="14" t="s">
        <v>227</v>
      </c>
      <c r="C51" s="45" t="s">
        <v>326</v>
      </c>
      <c r="D51" s="19">
        <v>7.91</v>
      </c>
      <c r="E51" s="4">
        <v>8.3000000000000007</v>
      </c>
      <c r="F51" s="4">
        <v>9</v>
      </c>
      <c r="G51" s="4">
        <v>9.23</v>
      </c>
      <c r="H51" s="4">
        <v>9.5</v>
      </c>
      <c r="I51" s="4">
        <v>8.75</v>
      </c>
      <c r="J51" s="4">
        <v>8.82</v>
      </c>
    </row>
    <row r="52" spans="1:10" ht="14.25" customHeight="1">
      <c r="A52" s="18">
        <v>47</v>
      </c>
      <c r="B52" s="14" t="s">
        <v>228</v>
      </c>
      <c r="C52" s="45" t="s">
        <v>327</v>
      </c>
      <c r="D52" s="19">
        <v>7.27</v>
      </c>
      <c r="E52" s="4">
        <v>8.4</v>
      </c>
      <c r="F52" s="4">
        <v>9.3800000000000008</v>
      </c>
      <c r="G52" s="4">
        <v>9.31</v>
      </c>
      <c r="H52" s="4">
        <v>9.25</v>
      </c>
      <c r="I52" s="4">
        <v>8.75</v>
      </c>
      <c r="J52" s="4">
        <v>8.77</v>
      </c>
    </row>
    <row r="53" spans="1:10" ht="14.25" customHeight="1">
      <c r="A53" s="18">
        <v>48</v>
      </c>
      <c r="B53" s="24" t="s">
        <v>228</v>
      </c>
      <c r="C53" s="45" t="s">
        <v>328</v>
      </c>
      <c r="D53" s="25">
        <v>7.45</v>
      </c>
      <c r="E53" s="26">
        <v>8.6</v>
      </c>
      <c r="F53" s="4">
        <v>9.15</v>
      </c>
      <c r="G53" s="4">
        <v>9.08</v>
      </c>
      <c r="H53" s="4">
        <v>9.5</v>
      </c>
      <c r="I53" s="4">
        <v>8.25</v>
      </c>
      <c r="J53" s="4">
        <v>8.6999999999999993</v>
      </c>
    </row>
    <row r="54" spans="1:10" ht="14.25" customHeight="1">
      <c r="A54" s="18">
        <v>49</v>
      </c>
      <c r="B54" s="14" t="s">
        <v>228</v>
      </c>
      <c r="C54" s="45" t="s">
        <v>329</v>
      </c>
      <c r="D54" s="28">
        <v>6.91</v>
      </c>
      <c r="E54" s="4">
        <v>8</v>
      </c>
      <c r="F54" s="4">
        <v>9</v>
      </c>
      <c r="G54" s="4">
        <v>9.31</v>
      </c>
      <c r="H54" s="4">
        <v>9.25</v>
      </c>
      <c r="I54" s="4">
        <v>9.25</v>
      </c>
      <c r="J54" s="4">
        <v>8.68</v>
      </c>
    </row>
    <row r="55" spans="1:10" ht="14.25" customHeight="1">
      <c r="A55" s="18">
        <v>50</v>
      </c>
      <c r="B55" s="14" t="s">
        <v>229</v>
      </c>
      <c r="C55" s="45" t="s">
        <v>330</v>
      </c>
      <c r="D55" s="28">
        <v>6.55</v>
      </c>
      <c r="E55" s="4">
        <v>8</v>
      </c>
      <c r="F55" s="4">
        <v>8.92</v>
      </c>
      <c r="G55" s="4">
        <v>9</v>
      </c>
      <c r="H55" s="4">
        <v>9</v>
      </c>
      <c r="I55" s="4">
        <v>8.5</v>
      </c>
      <c r="J55" s="4">
        <v>8.3800000000000008</v>
      </c>
    </row>
    <row r="56" spans="1:10" ht="14.25" customHeight="1">
      <c r="A56" s="18">
        <v>51</v>
      </c>
      <c r="B56" s="14" t="s">
        <v>230</v>
      </c>
      <c r="C56" s="45" t="s">
        <v>331</v>
      </c>
      <c r="D56" s="28">
        <v>7.36</v>
      </c>
      <c r="E56" s="4">
        <v>9</v>
      </c>
      <c r="F56" s="4">
        <v>8.92</v>
      </c>
      <c r="G56" s="4">
        <v>9.08</v>
      </c>
      <c r="H56" s="4">
        <v>9.5</v>
      </c>
      <c r="I56" s="4">
        <v>8.5</v>
      </c>
      <c r="J56" s="4">
        <v>8.75</v>
      </c>
    </row>
    <row r="57" spans="1:10" ht="14.25" customHeight="1">
      <c r="A57" s="18">
        <v>52</v>
      </c>
      <c r="B57" s="14" t="s">
        <v>231</v>
      </c>
      <c r="C57" s="45" t="s">
        <v>332</v>
      </c>
      <c r="D57" s="28">
        <v>7.73</v>
      </c>
      <c r="E57" s="4">
        <v>8.9</v>
      </c>
      <c r="F57" s="4">
        <v>9</v>
      </c>
      <c r="G57" s="4">
        <v>9</v>
      </c>
      <c r="H57" s="4">
        <v>10</v>
      </c>
      <c r="I57" s="4">
        <v>9</v>
      </c>
      <c r="J57" s="4">
        <v>8.9600000000000009</v>
      </c>
    </row>
    <row r="58" spans="1:10" ht="14.25" customHeight="1">
      <c r="A58" s="18">
        <v>53</v>
      </c>
      <c r="B58" s="14" t="s">
        <v>232</v>
      </c>
      <c r="C58" s="45" t="s">
        <v>333</v>
      </c>
      <c r="D58" s="28">
        <v>6.27</v>
      </c>
      <c r="E58" s="17" t="s">
        <v>40</v>
      </c>
      <c r="F58" s="4">
        <v>8.77</v>
      </c>
      <c r="G58" s="4">
        <v>9</v>
      </c>
      <c r="H58" s="4">
        <v>8.25</v>
      </c>
      <c r="I58" s="4">
        <v>8.5</v>
      </c>
      <c r="J58" s="17" t="s">
        <v>40</v>
      </c>
    </row>
    <row r="59" spans="1:10" ht="14.25" customHeight="1">
      <c r="A59" s="18">
        <v>54</v>
      </c>
      <c r="B59" s="14" t="s">
        <v>233</v>
      </c>
      <c r="C59" s="45" t="s">
        <v>334</v>
      </c>
      <c r="D59" s="28">
        <v>6.82</v>
      </c>
      <c r="E59" s="4">
        <v>8</v>
      </c>
      <c r="F59" s="4">
        <v>8.69</v>
      </c>
      <c r="G59" s="4">
        <v>9</v>
      </c>
      <c r="H59" s="4">
        <v>8.75</v>
      </c>
      <c r="I59" s="4">
        <v>8.25</v>
      </c>
      <c r="J59" s="4">
        <v>8.3000000000000007</v>
      </c>
    </row>
    <row r="60" spans="1:10" ht="14.25" customHeight="1">
      <c r="A60" s="18">
        <v>55</v>
      </c>
      <c r="B60" s="14" t="s">
        <v>234</v>
      </c>
      <c r="C60" s="45" t="s">
        <v>335</v>
      </c>
      <c r="D60" s="36">
        <v>5.73</v>
      </c>
      <c r="E60" s="37">
        <v>7.3</v>
      </c>
      <c r="F60" s="37">
        <v>8.77</v>
      </c>
      <c r="G60" s="37">
        <v>8.77</v>
      </c>
      <c r="H60" s="37">
        <v>9.25</v>
      </c>
      <c r="I60" s="37">
        <v>8.5</v>
      </c>
      <c r="J60" s="37">
        <v>8.1300000000000008</v>
      </c>
    </row>
    <row r="61" spans="1:10" ht="14.25" customHeight="1">
      <c r="A61" s="29"/>
      <c r="B61" s="30"/>
      <c r="C61" s="30"/>
      <c r="D61" s="31"/>
      <c r="E61" s="31"/>
      <c r="F61" s="32"/>
      <c r="G61" s="32"/>
      <c r="H61" s="32"/>
      <c r="I61" s="32"/>
      <c r="J61" s="32"/>
    </row>
    <row r="62" spans="1:10" ht="14.25" customHeight="1">
      <c r="A62" s="29"/>
      <c r="B62" s="30"/>
      <c r="C62" s="30"/>
      <c r="D62" s="31"/>
      <c r="E62" s="31"/>
      <c r="F62" s="32"/>
      <c r="G62" s="32"/>
      <c r="H62" s="32"/>
      <c r="I62" s="32"/>
      <c r="J62" s="32"/>
    </row>
    <row r="63" spans="1:10" ht="14.25" customHeight="1">
      <c r="A63" s="29"/>
      <c r="B63" s="30"/>
      <c r="C63" s="30"/>
      <c r="D63" s="31"/>
      <c r="E63" s="31"/>
      <c r="F63" s="32"/>
      <c r="G63" s="32"/>
      <c r="H63" s="32"/>
      <c r="I63" s="32"/>
      <c r="J63" s="32"/>
    </row>
    <row r="64" spans="1:10" ht="14.25" customHeight="1">
      <c r="A64" s="29"/>
      <c r="B64" s="30"/>
      <c r="C64" s="30"/>
      <c r="D64" s="31"/>
      <c r="E64" s="31"/>
      <c r="F64" s="32"/>
      <c r="G64" s="32"/>
      <c r="H64" s="32"/>
      <c r="I64" s="32"/>
      <c r="J64" s="32"/>
    </row>
    <row r="65" spans="1:10" ht="14.25" customHeight="1">
      <c r="A65" s="29"/>
      <c r="B65" s="30"/>
      <c r="C65" s="30"/>
      <c r="D65" s="31"/>
      <c r="E65" s="31"/>
      <c r="F65" s="32"/>
      <c r="G65" s="32"/>
      <c r="H65" s="32"/>
      <c r="I65" s="32"/>
      <c r="J65" s="32"/>
    </row>
    <row r="66" spans="1:10" ht="14.25" customHeight="1">
      <c r="A66" s="29"/>
      <c r="B66" s="30"/>
      <c r="C66" s="30"/>
      <c r="D66" s="31"/>
      <c r="E66" s="31"/>
      <c r="F66" s="31"/>
      <c r="G66" s="31"/>
      <c r="H66" s="31"/>
      <c r="I66" s="31"/>
      <c r="J66" s="31"/>
    </row>
    <row r="67" spans="1:10" ht="14.25" customHeight="1">
      <c r="A67" s="29"/>
      <c r="B67" s="30"/>
      <c r="C67" s="30"/>
      <c r="D67" s="31"/>
      <c r="E67" s="31"/>
      <c r="F67" s="31"/>
      <c r="G67" s="31"/>
      <c r="H67" s="31"/>
      <c r="I67" s="31"/>
      <c r="J67" s="31"/>
    </row>
    <row r="68" spans="1:10" ht="14.25" customHeight="1">
      <c r="A68" s="29"/>
      <c r="B68" s="33"/>
      <c r="C68" s="31"/>
      <c r="D68" s="31"/>
      <c r="E68" s="31"/>
      <c r="F68" s="31"/>
      <c r="G68" s="31"/>
      <c r="H68" s="31"/>
      <c r="I68" s="31"/>
      <c r="J68" s="31"/>
    </row>
    <row r="69" spans="1:10" ht="14.25" customHeight="1">
      <c r="A69" s="29"/>
      <c r="B69" s="33"/>
      <c r="C69" s="31"/>
      <c r="D69" s="31"/>
      <c r="E69" s="31"/>
      <c r="F69" s="31"/>
      <c r="G69" s="31"/>
      <c r="H69" s="31"/>
      <c r="I69" s="31"/>
      <c r="J69" s="31"/>
    </row>
    <row r="70" spans="1:10" ht="14.25" customHeight="1">
      <c r="A70" s="29"/>
      <c r="B70" s="33"/>
      <c r="C70" s="31"/>
      <c r="D70" s="31"/>
      <c r="E70" s="31"/>
      <c r="F70" s="31"/>
      <c r="G70" s="31"/>
      <c r="H70" s="31"/>
      <c r="I70" s="31"/>
      <c r="J70" s="31"/>
    </row>
    <row r="71" spans="1:10" ht="14.25" customHeight="1">
      <c r="A71" s="29"/>
      <c r="B71" s="33"/>
      <c r="C71" s="31"/>
      <c r="D71" s="31"/>
      <c r="E71" s="31"/>
      <c r="F71" s="31"/>
      <c r="G71" s="31"/>
      <c r="H71" s="31"/>
      <c r="I71" s="31"/>
      <c r="J71" s="31"/>
    </row>
    <row r="72" spans="1:10" ht="14.25" customHeight="1">
      <c r="A72" s="29"/>
      <c r="B72" s="33"/>
      <c r="C72" s="31"/>
      <c r="D72" s="31"/>
      <c r="E72" s="31"/>
      <c r="F72" s="31"/>
      <c r="G72" s="31"/>
      <c r="H72" s="31"/>
      <c r="I72" s="31"/>
      <c r="J72" s="31"/>
    </row>
    <row r="73" spans="1:10" ht="14.25" customHeight="1">
      <c r="A73" s="29"/>
      <c r="B73" s="33"/>
      <c r="C73" s="31"/>
      <c r="D73" s="31"/>
      <c r="E73" s="31"/>
      <c r="F73" s="31"/>
      <c r="G73" s="31"/>
      <c r="H73" s="31"/>
      <c r="I73" s="31"/>
      <c r="J73" s="31"/>
    </row>
    <row r="74" spans="1:10" ht="14.25" customHeight="1">
      <c r="A74" s="29"/>
      <c r="B74" s="33"/>
      <c r="C74" s="31"/>
      <c r="D74" s="31"/>
      <c r="E74" s="31"/>
      <c r="F74" s="31"/>
      <c r="G74" s="31"/>
      <c r="H74" s="31"/>
      <c r="I74" s="31"/>
      <c r="J74" s="31"/>
    </row>
    <row r="75" spans="1:10" ht="14.25" customHeight="1">
      <c r="A75" s="29"/>
      <c r="B75" s="34"/>
      <c r="C75" s="35"/>
      <c r="D75" s="31"/>
      <c r="E75" s="31"/>
      <c r="F75" s="31"/>
      <c r="G75" s="31"/>
      <c r="H75" s="31"/>
      <c r="I75" s="31"/>
      <c r="J75" s="31"/>
    </row>
    <row r="76" spans="1:10" ht="14.25" customHeight="1">
      <c r="A76" s="29"/>
      <c r="B76" s="34"/>
      <c r="C76" s="35"/>
      <c r="D76" s="31"/>
      <c r="E76" s="31"/>
      <c r="F76" s="31"/>
      <c r="G76" s="31"/>
      <c r="H76" s="31"/>
      <c r="I76" s="31"/>
      <c r="J76" s="31"/>
    </row>
    <row r="77" spans="1:10" ht="14.25" customHeight="1">
      <c r="A77" s="29"/>
      <c r="B77" s="34"/>
      <c r="C77" s="35"/>
      <c r="D77" s="31"/>
      <c r="E77" s="31"/>
      <c r="F77" s="31"/>
      <c r="G77" s="31"/>
      <c r="H77" s="31"/>
      <c r="I77" s="31"/>
      <c r="J77" s="31"/>
    </row>
    <row r="78" spans="1:10" ht="14.25" customHeight="1">
      <c r="A78" s="29"/>
      <c r="B78" s="34"/>
      <c r="C78" s="35"/>
      <c r="D78" s="31"/>
      <c r="E78" s="31"/>
      <c r="F78" s="31"/>
      <c r="G78" s="31"/>
      <c r="H78" s="31"/>
      <c r="I78" s="31"/>
      <c r="J78" s="31"/>
    </row>
    <row r="79" spans="1:10" ht="14.25" customHeight="1">
      <c r="A79" s="29"/>
      <c r="B79" s="34"/>
      <c r="C79" s="35"/>
      <c r="D79" s="31"/>
      <c r="E79" s="31"/>
      <c r="F79" s="31"/>
      <c r="G79" s="31"/>
      <c r="H79" s="31"/>
      <c r="I79" s="31"/>
      <c r="J79" s="31"/>
    </row>
    <row r="80" spans="1:10" ht="14.25" customHeight="1">
      <c r="A80" s="29"/>
      <c r="B80" s="34"/>
      <c r="C80" s="35"/>
      <c r="D80" s="31"/>
      <c r="E80" s="31"/>
      <c r="F80" s="31"/>
      <c r="G80" s="31"/>
      <c r="H80" s="31"/>
      <c r="I80" s="31"/>
      <c r="J80" s="31"/>
    </row>
    <row r="81" spans="1:10" ht="14.25" customHeight="1">
      <c r="A81" s="29"/>
      <c r="B81" s="34"/>
      <c r="C81" s="35"/>
      <c r="D81" s="31"/>
      <c r="E81" s="31"/>
      <c r="F81" s="31"/>
      <c r="G81" s="31"/>
      <c r="H81" s="31"/>
      <c r="I81" s="31"/>
      <c r="J81" s="31"/>
    </row>
    <row r="82" spans="1:10" ht="14.25" customHeight="1">
      <c r="A82" s="29"/>
      <c r="B82" s="33"/>
      <c r="C82" s="31"/>
      <c r="D82" s="31"/>
      <c r="E82" s="31"/>
      <c r="F82" s="31"/>
      <c r="G82" s="31"/>
      <c r="H82" s="31"/>
      <c r="I82" s="31"/>
      <c r="J82" s="31"/>
    </row>
    <row r="83" spans="1:10" ht="14.25" customHeight="1">
      <c r="A83" s="29"/>
      <c r="B83" s="33"/>
      <c r="C83" s="31"/>
      <c r="D83" s="31"/>
      <c r="E83" s="31"/>
      <c r="F83" s="31"/>
      <c r="G83" s="31"/>
      <c r="H83" s="31"/>
      <c r="I83" s="31"/>
      <c r="J83" s="31"/>
    </row>
    <row r="84" spans="1:10" ht="14.25" customHeight="1">
      <c r="A84" s="29"/>
      <c r="B84" s="33"/>
      <c r="C84" s="31"/>
      <c r="D84" s="31"/>
      <c r="E84" s="31"/>
      <c r="F84" s="31"/>
      <c r="G84" s="31"/>
      <c r="H84" s="31"/>
      <c r="I84" s="31"/>
      <c r="J84" s="31"/>
    </row>
    <row r="85" spans="1:10" ht="14.25" customHeight="1">
      <c r="A85" s="29"/>
      <c r="B85" s="33"/>
      <c r="C85" s="31"/>
      <c r="D85" s="31"/>
      <c r="E85" s="31"/>
      <c r="F85" s="31"/>
      <c r="G85" s="31"/>
      <c r="H85" s="31"/>
      <c r="I85" s="31"/>
      <c r="J85" s="31"/>
    </row>
    <row r="86" spans="1:10" ht="14.25" customHeight="1">
      <c r="A86" s="29"/>
      <c r="B86" s="33"/>
      <c r="C86" s="31"/>
      <c r="D86" s="31"/>
      <c r="E86" s="31"/>
      <c r="F86" s="31"/>
      <c r="G86" s="31"/>
      <c r="H86" s="31"/>
      <c r="I86" s="31"/>
      <c r="J86" s="31"/>
    </row>
    <row r="87" spans="1:10" ht="14.25" customHeight="1">
      <c r="A87" s="29"/>
      <c r="B87" s="33"/>
      <c r="C87" s="31"/>
      <c r="D87" s="31"/>
      <c r="E87" s="31"/>
      <c r="F87" s="31"/>
      <c r="G87" s="31"/>
      <c r="H87" s="31"/>
      <c r="I87" s="31"/>
      <c r="J87" s="31"/>
    </row>
    <row r="88" spans="1:10" ht="14.25" customHeight="1">
      <c r="A88" s="29"/>
      <c r="B88" s="33"/>
      <c r="C88" s="31"/>
      <c r="D88" s="31"/>
      <c r="E88" s="31"/>
      <c r="F88" s="31"/>
      <c r="G88" s="31"/>
      <c r="H88" s="31"/>
      <c r="I88" s="31"/>
      <c r="J88" s="31"/>
    </row>
    <row r="89" spans="1:10" ht="14.25" customHeight="1">
      <c r="A89" s="29"/>
      <c r="B89" s="33"/>
      <c r="C89" s="31"/>
      <c r="D89" s="31"/>
      <c r="E89" s="31"/>
      <c r="F89" s="31"/>
      <c r="G89" s="31"/>
      <c r="H89" s="31"/>
      <c r="I89" s="31"/>
      <c r="J89" s="31"/>
    </row>
    <row r="90" spans="1:10" ht="14.25" customHeight="1">
      <c r="A90" s="29"/>
      <c r="B90" s="33"/>
      <c r="C90" s="31"/>
      <c r="D90" s="31"/>
      <c r="E90" s="31"/>
      <c r="F90" s="31"/>
      <c r="G90" s="31"/>
      <c r="H90" s="31"/>
      <c r="I90" s="31"/>
      <c r="J90" s="31"/>
    </row>
    <row r="91" spans="1:10" ht="14.25" customHeight="1">
      <c r="A91" s="29"/>
      <c r="B91" s="33"/>
      <c r="C91" s="31"/>
      <c r="D91" s="31"/>
      <c r="E91" s="31"/>
      <c r="F91" s="31"/>
      <c r="G91" s="31"/>
      <c r="H91" s="31"/>
      <c r="I91" s="31"/>
      <c r="J91" s="31"/>
    </row>
    <row r="92" spans="1:10" ht="14.25" customHeight="1">
      <c r="A92" s="29"/>
      <c r="B92" s="33"/>
      <c r="C92" s="31"/>
      <c r="D92" s="31"/>
      <c r="E92" s="31"/>
      <c r="F92" s="31"/>
      <c r="G92" s="31"/>
      <c r="H92" s="31"/>
      <c r="I92" s="31"/>
      <c r="J92" s="31"/>
    </row>
    <row r="93" spans="1:10" ht="14.25" customHeight="1">
      <c r="A93" s="29"/>
      <c r="B93" s="33"/>
      <c r="C93" s="31"/>
      <c r="D93" s="31"/>
      <c r="E93" s="31"/>
      <c r="F93" s="31"/>
      <c r="G93" s="31"/>
      <c r="H93" s="31"/>
      <c r="I93" s="31"/>
      <c r="J93" s="31"/>
    </row>
    <row r="94" spans="1:10" ht="14.25" customHeight="1">
      <c r="A94" s="29"/>
      <c r="B94" s="33"/>
      <c r="C94" s="31"/>
      <c r="D94" s="31"/>
      <c r="E94" s="31"/>
      <c r="F94" s="31"/>
      <c r="G94" s="31"/>
      <c r="H94" s="31"/>
      <c r="I94" s="31"/>
      <c r="J94" s="31"/>
    </row>
    <row r="95" spans="1:10" ht="14.25" customHeight="1">
      <c r="A95" s="29"/>
      <c r="B95" s="33"/>
      <c r="C95" s="31"/>
      <c r="D95" s="31"/>
      <c r="E95" s="31"/>
      <c r="F95" s="31"/>
      <c r="G95" s="31"/>
      <c r="H95" s="31"/>
      <c r="I95" s="31"/>
      <c r="J95" s="31"/>
    </row>
    <row r="96" spans="1:10" ht="14.25" customHeight="1">
      <c r="A96" s="29"/>
      <c r="B96" s="33"/>
      <c r="C96" s="31"/>
      <c r="D96" s="31"/>
      <c r="E96" s="31"/>
      <c r="F96" s="31"/>
      <c r="G96" s="31"/>
      <c r="H96" s="31"/>
      <c r="I96" s="31"/>
      <c r="J96" s="31"/>
    </row>
    <row r="97" spans="1:10" ht="14.25" customHeight="1">
      <c r="A97" s="29"/>
      <c r="B97" s="33"/>
      <c r="C97" s="31"/>
      <c r="D97" s="31"/>
      <c r="E97" s="31"/>
      <c r="F97" s="31"/>
      <c r="G97" s="31"/>
      <c r="H97" s="31"/>
      <c r="I97" s="31"/>
      <c r="J97" s="31"/>
    </row>
    <row r="98" spans="1:10" ht="14.25" customHeight="1">
      <c r="A98" s="29"/>
      <c r="B98" s="33"/>
      <c r="C98" s="31"/>
      <c r="D98" s="31"/>
      <c r="E98" s="31"/>
      <c r="F98" s="31"/>
      <c r="G98" s="31"/>
      <c r="H98" s="31"/>
      <c r="I98" s="31"/>
      <c r="J98" s="31"/>
    </row>
    <row r="99" spans="1:10" ht="14.25" customHeight="1">
      <c r="A99" s="29"/>
      <c r="B99" s="33"/>
      <c r="C99" s="31"/>
      <c r="D99" s="31"/>
      <c r="E99" s="31"/>
      <c r="F99" s="31"/>
      <c r="G99" s="31"/>
      <c r="H99" s="31"/>
      <c r="I99" s="31"/>
      <c r="J99" s="31"/>
    </row>
    <row r="100" spans="1:10" ht="14.25" customHeight="1">
      <c r="A100" s="29"/>
      <c r="B100" s="33"/>
      <c r="C100" s="31"/>
      <c r="D100" s="31"/>
      <c r="E100" s="31"/>
      <c r="F100" s="31"/>
      <c r="G100" s="31"/>
      <c r="H100" s="31"/>
      <c r="I100" s="31"/>
      <c r="J100" s="31"/>
    </row>
    <row r="101" spans="1:10" ht="14.25" customHeight="1">
      <c r="A101" s="29"/>
      <c r="B101" s="33"/>
      <c r="C101" s="31"/>
      <c r="D101" s="31"/>
      <c r="E101" s="31"/>
      <c r="F101" s="31"/>
      <c r="G101" s="31"/>
      <c r="H101" s="31"/>
      <c r="I101" s="31"/>
      <c r="J101" s="31"/>
    </row>
    <row r="102" spans="1:10" ht="14.25" customHeight="1">
      <c r="A102" s="29"/>
      <c r="B102" s="33"/>
      <c r="C102" s="31"/>
      <c r="D102" s="31"/>
      <c r="E102" s="31"/>
      <c r="F102" s="31"/>
      <c r="G102" s="31"/>
      <c r="H102" s="31"/>
      <c r="I102" s="31"/>
      <c r="J102" s="31"/>
    </row>
    <row r="103" spans="1:10" ht="14.25" customHeight="1">
      <c r="A103" s="29"/>
      <c r="B103" s="33"/>
      <c r="C103" s="31"/>
      <c r="D103" s="31"/>
      <c r="E103" s="31"/>
      <c r="F103" s="31"/>
      <c r="G103" s="31"/>
      <c r="H103" s="31"/>
      <c r="I103" s="31"/>
      <c r="J103" s="31"/>
    </row>
    <row r="104" spans="1:10" ht="14.25" customHeight="1">
      <c r="A104" s="29"/>
      <c r="B104" s="33"/>
      <c r="C104" s="31"/>
      <c r="D104" s="31"/>
      <c r="E104" s="31"/>
      <c r="F104" s="31"/>
      <c r="G104" s="31"/>
      <c r="H104" s="31"/>
      <c r="I104" s="31"/>
      <c r="J104" s="31"/>
    </row>
    <row r="105" spans="1:10" ht="14.25" customHeight="1">
      <c r="A105" s="29"/>
      <c r="B105" s="33"/>
      <c r="C105" s="31"/>
      <c r="D105" s="31"/>
      <c r="E105" s="31"/>
      <c r="F105" s="31"/>
      <c r="G105" s="31"/>
      <c r="H105" s="31"/>
      <c r="I105" s="31"/>
      <c r="J105" s="31"/>
    </row>
    <row r="106" spans="1:10" ht="14.25" customHeight="1">
      <c r="A106" s="29"/>
      <c r="B106" s="33"/>
      <c r="C106" s="31"/>
      <c r="D106" s="31"/>
      <c r="E106" s="31"/>
      <c r="F106" s="31"/>
      <c r="G106" s="31"/>
      <c r="H106" s="31"/>
      <c r="I106" s="31"/>
      <c r="J106" s="31"/>
    </row>
    <row r="107" spans="1:10" ht="14.25" customHeight="1">
      <c r="A107" s="29"/>
      <c r="B107" s="33"/>
      <c r="C107" s="31"/>
      <c r="D107" s="31"/>
      <c r="E107" s="31"/>
      <c r="F107" s="31"/>
      <c r="G107" s="31"/>
      <c r="H107" s="31"/>
      <c r="I107" s="31"/>
      <c r="J107" s="31"/>
    </row>
    <row r="108" spans="1:10" ht="14.25" customHeight="1">
      <c r="A108" s="29"/>
      <c r="B108" s="33"/>
      <c r="C108" s="31"/>
      <c r="D108" s="31"/>
      <c r="E108" s="31"/>
      <c r="F108" s="31"/>
      <c r="G108" s="31"/>
      <c r="H108" s="31"/>
      <c r="I108" s="31"/>
      <c r="J108" s="31"/>
    </row>
    <row r="109" spans="1:10" ht="14.25" customHeight="1">
      <c r="A109" s="29"/>
      <c r="B109" s="33"/>
      <c r="C109" s="31"/>
      <c r="D109" s="31"/>
      <c r="E109" s="31"/>
      <c r="F109" s="31"/>
      <c r="G109" s="31"/>
      <c r="H109" s="31"/>
      <c r="I109" s="31"/>
      <c r="J109" s="31"/>
    </row>
    <row r="110" spans="1:10" ht="14.25" customHeight="1">
      <c r="A110" s="29"/>
      <c r="B110" s="33"/>
      <c r="C110" s="31"/>
      <c r="D110" s="31"/>
      <c r="E110" s="31"/>
      <c r="F110" s="31"/>
      <c r="G110" s="31"/>
      <c r="H110" s="31"/>
      <c r="I110" s="31"/>
      <c r="J110" s="31"/>
    </row>
    <row r="111" spans="1:10" ht="14.25" customHeight="1">
      <c r="A111" s="29"/>
      <c r="B111" s="33"/>
      <c r="C111" s="31"/>
      <c r="D111" s="31"/>
      <c r="E111" s="31"/>
      <c r="F111" s="31"/>
      <c r="G111" s="31"/>
      <c r="H111" s="31"/>
      <c r="I111" s="31"/>
      <c r="J111" s="31"/>
    </row>
    <row r="112" spans="1:10" ht="14.25" customHeight="1">
      <c r="A112" s="29"/>
      <c r="B112" s="33"/>
      <c r="C112" s="31"/>
      <c r="D112" s="31"/>
      <c r="E112" s="31"/>
      <c r="F112" s="31"/>
      <c r="G112" s="31"/>
      <c r="H112" s="31"/>
      <c r="I112" s="31"/>
      <c r="J112" s="31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5"/>
  <sheetViews>
    <sheetView tabSelected="1" workbookViewId="0">
      <selection activeCell="L14" sqref="L14"/>
    </sheetView>
  </sheetViews>
  <sheetFormatPr defaultColWidth="14.42578125" defaultRowHeight="15" customHeight="1"/>
  <cols>
    <col min="1" max="1" width="8.7109375" customWidth="1"/>
    <col min="2" max="2" width="21.28515625" customWidth="1"/>
    <col min="3" max="3" width="18.5703125" customWidth="1"/>
    <col min="4" max="11" width="8.7109375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25" customHeight="1">
      <c r="A1" s="61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6" ht="20.25" customHeight="1">
      <c r="A2" s="62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6" ht="22.5" customHeight="1">
      <c r="A3" s="61" t="s">
        <v>441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6" ht="14.25" customHeight="1">
      <c r="A4" s="63" t="s">
        <v>431</v>
      </c>
      <c r="B4" s="64"/>
      <c r="C4" s="64"/>
      <c r="D4" s="65"/>
      <c r="E4" s="63" t="s">
        <v>2</v>
      </c>
      <c r="F4" s="64"/>
      <c r="G4" s="64"/>
      <c r="H4" s="64"/>
      <c r="I4" s="64"/>
      <c r="J4" s="65"/>
      <c r="L4" s="1"/>
      <c r="M4" s="63" t="s">
        <v>3</v>
      </c>
      <c r="N4" s="64"/>
      <c r="O4" s="65"/>
    </row>
    <row r="5" spans="1:16" ht="14.25" customHeight="1">
      <c r="A5" s="1" t="s">
        <v>4</v>
      </c>
      <c r="B5" s="20" t="s">
        <v>5</v>
      </c>
      <c r="C5" s="2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L5" s="1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ht="14.25" customHeight="1">
      <c r="A6" s="18">
        <v>1</v>
      </c>
      <c r="B6" s="46" t="s">
        <v>336</v>
      </c>
      <c r="C6" s="45" t="s">
        <v>381</v>
      </c>
      <c r="D6" s="19">
        <v>9.27</v>
      </c>
      <c r="E6" s="4">
        <v>8.8000000000000007</v>
      </c>
      <c r="F6" s="4">
        <v>9</v>
      </c>
      <c r="G6" s="4">
        <v>8.77</v>
      </c>
      <c r="H6" s="4">
        <v>8.25</v>
      </c>
      <c r="I6" s="4">
        <v>8.25</v>
      </c>
      <c r="J6" s="4">
        <v>8.7200000000000006</v>
      </c>
      <c r="L6" s="5">
        <v>1</v>
      </c>
      <c r="M6" s="3">
        <f>COUNTIFS($D$6:$D$105, "&lt;10.01", $D$6:$D$105, "&gt;7.99")</f>
        <v>49</v>
      </c>
      <c r="N6" s="6">
        <f>COUNTIFS($D$6:$D$105, "&lt;8.0", $D$6:$D$105, "&gt;5.99")</f>
        <v>1</v>
      </c>
      <c r="O6" s="3">
        <f>SUM(COUNTIFS($D$6:$D$105, {"&lt;6","GPW"}))</f>
        <v>0</v>
      </c>
      <c r="P6" s="1">
        <f t="shared" ref="P6:P12" si="0">M6+N6+O6</f>
        <v>50</v>
      </c>
    </row>
    <row r="7" spans="1:16" ht="14.25" customHeight="1">
      <c r="A7" s="18">
        <v>2</v>
      </c>
      <c r="B7" s="46" t="s">
        <v>337</v>
      </c>
      <c r="C7" s="45" t="s">
        <v>382</v>
      </c>
      <c r="D7" s="49">
        <v>9.27</v>
      </c>
      <c r="E7" s="4">
        <v>8.9</v>
      </c>
      <c r="F7" s="4">
        <v>8.92</v>
      </c>
      <c r="G7" s="4">
        <v>7.69</v>
      </c>
      <c r="H7" s="4">
        <v>7</v>
      </c>
      <c r="I7" s="4">
        <v>7</v>
      </c>
      <c r="J7" s="4">
        <v>8.1</v>
      </c>
      <c r="L7" s="7">
        <v>2</v>
      </c>
      <c r="M7" s="6">
        <f>COUNTIFS($E$6:$E$105, "&lt;10.01", $E$6:$E$105, "&gt;7.99")</f>
        <v>50</v>
      </c>
      <c r="N7" s="3">
        <f>COUNTIFS($E$6:$E$105, "&lt;8.0", $E$6:$E$105, "&gt;5.99")</f>
        <v>0</v>
      </c>
      <c r="O7" s="3">
        <f>SUM(COUNTIFS($E$6:$E$105, {"&lt;6","GPW"}))</f>
        <v>0</v>
      </c>
      <c r="P7" s="1">
        <f t="shared" si="0"/>
        <v>50</v>
      </c>
    </row>
    <row r="8" spans="1:16" ht="14.25" customHeight="1">
      <c r="A8" s="18">
        <v>3</v>
      </c>
      <c r="B8" s="46" t="s">
        <v>338</v>
      </c>
      <c r="C8" s="45" t="s">
        <v>383</v>
      </c>
      <c r="D8" s="49">
        <v>8.4499999999999993</v>
      </c>
      <c r="E8" s="4">
        <v>8.4</v>
      </c>
      <c r="F8" s="4">
        <v>9.23</v>
      </c>
      <c r="G8" s="4">
        <v>8.77</v>
      </c>
      <c r="H8" s="4">
        <v>8</v>
      </c>
      <c r="I8" s="4">
        <v>8</v>
      </c>
      <c r="J8" s="4">
        <v>8.49</v>
      </c>
      <c r="L8" s="7">
        <v>3</v>
      </c>
      <c r="M8" s="3">
        <f>COUNTIFS($F$6:$F$105, "&lt;10.01", $F$6:$F$105, "&gt;7.99")</f>
        <v>50</v>
      </c>
      <c r="N8" s="3">
        <f>COUNTIFS($F$6:$F$105, "&lt;8.0", $F$6:$F$105, "&gt;5.99")</f>
        <v>0</v>
      </c>
      <c r="O8" s="3">
        <f>SUM(COUNTIF($F$6:$F$105, {"&lt;6","GPW"}))</f>
        <v>0</v>
      </c>
      <c r="P8" s="1">
        <f t="shared" si="0"/>
        <v>50</v>
      </c>
    </row>
    <row r="9" spans="1:16" ht="14.25" customHeight="1">
      <c r="A9" s="18">
        <v>4</v>
      </c>
      <c r="B9" s="46" t="s">
        <v>339</v>
      </c>
      <c r="C9" s="45" t="s">
        <v>384</v>
      </c>
      <c r="D9" s="49">
        <v>8.18</v>
      </c>
      <c r="E9" s="4">
        <v>8.3000000000000007</v>
      </c>
      <c r="F9" s="4">
        <v>9.3800000000000008</v>
      </c>
      <c r="G9" s="4">
        <v>7.23</v>
      </c>
      <c r="H9" s="4">
        <v>5.5</v>
      </c>
      <c r="I9" s="4">
        <v>6</v>
      </c>
      <c r="J9" s="4">
        <v>7.42</v>
      </c>
      <c r="L9" s="7">
        <v>4</v>
      </c>
      <c r="M9" s="3">
        <f>COUNTIFS($G$6:$G$105, "&lt;10.01", $G$6:$G$105, "&gt;7.99")</f>
        <v>34</v>
      </c>
      <c r="N9" s="3">
        <f>COUNTIFS($G$6:$G$105, "&lt;8.0", $G$6:$G$105, "&gt;5.99")</f>
        <v>15</v>
      </c>
      <c r="O9" s="3">
        <f>SUM(COUNTIFS($G$6:$G$105, {"&lt;6","GPW"}))</f>
        <v>1</v>
      </c>
      <c r="P9" s="1">
        <f t="shared" si="0"/>
        <v>50</v>
      </c>
    </row>
    <row r="10" spans="1:16" ht="14.25" customHeight="1">
      <c r="A10" s="18">
        <v>5</v>
      </c>
      <c r="B10" s="46" t="s">
        <v>340</v>
      </c>
      <c r="C10" s="45" t="s">
        <v>385</v>
      </c>
      <c r="D10" s="49">
        <v>9.27</v>
      </c>
      <c r="E10" s="4">
        <v>9.1999999999999993</v>
      </c>
      <c r="F10" s="4">
        <v>8.92</v>
      </c>
      <c r="G10" s="4">
        <v>8.15</v>
      </c>
      <c r="H10" s="4">
        <v>7</v>
      </c>
      <c r="I10" s="4">
        <v>7.75</v>
      </c>
      <c r="J10" s="4">
        <v>8.35</v>
      </c>
      <c r="L10" s="7">
        <v>5</v>
      </c>
      <c r="M10" s="3">
        <f>COUNTIFS($H$6:$H$105, "&lt;10.01", $H$6:$H$105, "&gt;7.99")</f>
        <v>11</v>
      </c>
      <c r="N10" s="3">
        <f>COUNTIFS($H$6:$H$105, "&lt;8.00", $H$6:$H$105, "&gt;5.99")</f>
        <v>23</v>
      </c>
      <c r="O10" s="3">
        <f>SUM(COUNTIF($H$6:$H$105, {"&lt;6","GPW"}))</f>
        <v>16</v>
      </c>
      <c r="P10" s="1">
        <f t="shared" si="0"/>
        <v>50</v>
      </c>
    </row>
    <row r="11" spans="1:16" ht="14.25" customHeight="1">
      <c r="A11" s="18">
        <v>6</v>
      </c>
      <c r="B11" s="46" t="s">
        <v>341</v>
      </c>
      <c r="C11" s="45" t="s">
        <v>386</v>
      </c>
      <c r="D11" s="49">
        <v>9.73</v>
      </c>
      <c r="E11" s="17">
        <v>9.1</v>
      </c>
      <c r="F11" s="4">
        <v>9.08</v>
      </c>
      <c r="G11" s="4">
        <v>8.85</v>
      </c>
      <c r="H11" s="4">
        <v>7</v>
      </c>
      <c r="I11" s="4">
        <v>7.25</v>
      </c>
      <c r="J11" s="17">
        <v>8.48</v>
      </c>
      <c r="L11" s="7">
        <v>6</v>
      </c>
      <c r="M11" s="3">
        <f>COUNTIFS($I$6:$I$105, "&lt;10.01", $I$6:$I$105, "&gt;7.99")</f>
        <v>16</v>
      </c>
      <c r="N11" s="3">
        <f>COUNTIFS($I$6:$I$105, "&lt;8.00", $I$6:$I$105, "&gt;5.99")</f>
        <v>26</v>
      </c>
      <c r="O11" s="3">
        <f>SUM(COUNTIF($I$6:$I$105, {"&lt;6","GPW"}))</f>
        <v>8</v>
      </c>
      <c r="P11" s="1">
        <f t="shared" si="0"/>
        <v>50</v>
      </c>
    </row>
    <row r="12" spans="1:16" ht="14.25" customHeight="1">
      <c r="A12" s="18">
        <v>7</v>
      </c>
      <c r="B12" s="46" t="s">
        <v>342</v>
      </c>
      <c r="C12" s="45" t="s">
        <v>387</v>
      </c>
      <c r="D12" s="49">
        <v>9.18</v>
      </c>
      <c r="E12" s="4">
        <v>9.1999999999999993</v>
      </c>
      <c r="F12" s="4">
        <v>9.3800000000000008</v>
      </c>
      <c r="G12" s="4">
        <v>7.92</v>
      </c>
      <c r="H12" s="4">
        <v>6.75</v>
      </c>
      <c r="I12" s="4">
        <v>6.75</v>
      </c>
      <c r="J12" s="4">
        <v>8.17</v>
      </c>
      <c r="L12" s="8" t="s">
        <v>13</v>
      </c>
      <c r="M12" s="1">
        <f>COUNTIFS($J$6:$J$105, "&lt;10.01", $J$6:$J$105, "&gt;7.99")</f>
        <v>32</v>
      </c>
      <c r="N12" s="1">
        <f>COUNTIFS($J$6:$J$105, "&lt;8.0", $J$6:$J$105, "&gt;5.99")</f>
        <v>8</v>
      </c>
      <c r="O12" s="1">
        <f>SUM(COUNTIF($J$6:$J$105, {"&lt;6","GPW"}))</f>
        <v>10</v>
      </c>
      <c r="P12" s="1">
        <f t="shared" si="0"/>
        <v>50</v>
      </c>
    </row>
    <row r="13" spans="1:16" ht="14.25" customHeight="1">
      <c r="A13" s="18">
        <v>8</v>
      </c>
      <c r="B13" s="46" t="s">
        <v>342</v>
      </c>
      <c r="C13" s="45" t="s">
        <v>388</v>
      </c>
      <c r="D13" s="49">
        <v>9.18</v>
      </c>
      <c r="E13" s="4">
        <v>9</v>
      </c>
      <c r="F13" s="4">
        <v>9</v>
      </c>
      <c r="G13" s="4">
        <v>9</v>
      </c>
      <c r="H13" s="4">
        <v>6</v>
      </c>
      <c r="I13" s="4">
        <v>6.25</v>
      </c>
      <c r="J13" s="4">
        <v>8.06</v>
      </c>
    </row>
    <row r="14" spans="1:16" ht="14.25" customHeight="1">
      <c r="A14" s="18">
        <v>9</v>
      </c>
      <c r="B14" s="46" t="s">
        <v>343</v>
      </c>
      <c r="C14" s="45" t="s">
        <v>389</v>
      </c>
      <c r="D14" s="19">
        <v>8.91</v>
      </c>
      <c r="E14" s="4">
        <v>8.6999999999999993</v>
      </c>
      <c r="F14" s="4">
        <v>9.08</v>
      </c>
      <c r="G14" s="4">
        <v>8.3800000000000008</v>
      </c>
      <c r="H14" s="4">
        <v>5</v>
      </c>
      <c r="I14" s="4">
        <v>6.25</v>
      </c>
      <c r="J14" s="4">
        <v>7.7</v>
      </c>
    </row>
    <row r="15" spans="1:16" ht="14.25" customHeight="1">
      <c r="A15" s="18">
        <v>10</v>
      </c>
      <c r="B15" s="46" t="s">
        <v>344</v>
      </c>
      <c r="C15" s="45" t="s">
        <v>390</v>
      </c>
      <c r="D15" s="19">
        <v>9.27</v>
      </c>
      <c r="E15" s="4">
        <v>9.1</v>
      </c>
      <c r="F15" s="4">
        <v>9.23</v>
      </c>
      <c r="G15" s="4">
        <v>8.77</v>
      </c>
      <c r="H15" s="4">
        <v>7</v>
      </c>
      <c r="I15" s="4">
        <v>7.75</v>
      </c>
      <c r="J15" s="4">
        <v>8.51</v>
      </c>
    </row>
    <row r="16" spans="1:16" ht="25.5" customHeight="1">
      <c r="A16" s="18">
        <v>11</v>
      </c>
      <c r="B16" s="46" t="s">
        <v>345</v>
      </c>
      <c r="C16" s="45" t="s">
        <v>391</v>
      </c>
      <c r="D16" s="19">
        <v>9</v>
      </c>
      <c r="E16" s="4">
        <v>8.6999999999999993</v>
      </c>
      <c r="F16" s="4">
        <v>9.31</v>
      </c>
      <c r="G16" s="4">
        <v>8.85</v>
      </c>
      <c r="H16" s="4">
        <v>8.25</v>
      </c>
      <c r="I16" s="4">
        <v>8.5</v>
      </c>
      <c r="J16" s="4">
        <v>8.77</v>
      </c>
    </row>
    <row r="17" spans="1:19" ht="14.25" customHeight="1">
      <c r="A17" s="18">
        <v>12</v>
      </c>
      <c r="B17" s="46" t="s">
        <v>346</v>
      </c>
      <c r="C17" s="45" t="s">
        <v>392</v>
      </c>
      <c r="D17" s="19">
        <v>8.91</v>
      </c>
      <c r="E17" s="4">
        <v>8.6999999999999993</v>
      </c>
      <c r="F17" s="4">
        <v>9.15</v>
      </c>
      <c r="G17" s="4">
        <v>8.31</v>
      </c>
      <c r="H17" s="4">
        <v>8.5</v>
      </c>
      <c r="I17" s="4">
        <v>8</v>
      </c>
      <c r="J17" s="4">
        <v>8.59</v>
      </c>
      <c r="L17" s="9" t="s">
        <v>35</v>
      </c>
      <c r="M17" s="57" t="s">
        <v>20</v>
      </c>
      <c r="N17" s="58"/>
      <c r="O17" s="58"/>
      <c r="P17" s="58"/>
      <c r="Q17" s="58"/>
      <c r="R17" s="59"/>
      <c r="S17" s="2" t="s">
        <v>21</v>
      </c>
    </row>
    <row r="18" spans="1:19" ht="14.25" customHeight="1">
      <c r="A18" s="18">
        <v>13</v>
      </c>
      <c r="B18" s="46" t="s">
        <v>347</v>
      </c>
      <c r="C18" s="45" t="s">
        <v>393</v>
      </c>
      <c r="D18" s="19">
        <v>8.4499999999999993</v>
      </c>
      <c r="E18" s="4">
        <v>8.1999999999999993</v>
      </c>
      <c r="F18" s="4">
        <v>8.69</v>
      </c>
      <c r="G18" s="4">
        <v>7.46</v>
      </c>
      <c r="H18" s="17" t="s">
        <v>40</v>
      </c>
      <c r="I18" s="17" t="s">
        <v>40</v>
      </c>
      <c r="J18" s="17" t="s">
        <v>40</v>
      </c>
      <c r="L18" s="1" t="s">
        <v>22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13</v>
      </c>
    </row>
    <row r="19" spans="1:19" ht="14.25" customHeight="1">
      <c r="A19" s="18">
        <v>14</v>
      </c>
      <c r="B19" s="46" t="s">
        <v>348</v>
      </c>
      <c r="C19" s="45" t="s">
        <v>394</v>
      </c>
      <c r="D19" s="19">
        <v>8.91</v>
      </c>
      <c r="E19" s="4">
        <v>8.8000000000000007</v>
      </c>
      <c r="F19" s="4">
        <v>8.92</v>
      </c>
      <c r="G19" s="4">
        <v>7.85</v>
      </c>
      <c r="H19" s="4">
        <v>9</v>
      </c>
      <c r="I19" s="4">
        <v>9.25</v>
      </c>
      <c r="J19" s="4">
        <v>8.77</v>
      </c>
      <c r="L19" s="1" t="s">
        <v>434</v>
      </c>
      <c r="M19" s="66"/>
      <c r="N19" s="66"/>
      <c r="O19" s="66"/>
      <c r="P19" s="66"/>
      <c r="Q19" s="66"/>
      <c r="R19" s="66"/>
      <c r="S19" s="66" t="s">
        <v>433</v>
      </c>
    </row>
    <row r="20" spans="1:19" ht="14.25" customHeight="1">
      <c r="A20" s="18">
        <v>15</v>
      </c>
      <c r="B20" s="46" t="s">
        <v>349</v>
      </c>
      <c r="C20" s="45" t="s">
        <v>395</v>
      </c>
      <c r="D20" s="19">
        <v>9</v>
      </c>
      <c r="E20" s="4">
        <v>8.9</v>
      </c>
      <c r="F20" s="4">
        <v>9.3800000000000008</v>
      </c>
      <c r="G20" s="4">
        <v>7.46</v>
      </c>
      <c r="H20" s="4">
        <v>5.5</v>
      </c>
      <c r="I20" s="4">
        <v>6.75</v>
      </c>
      <c r="J20" s="4">
        <v>7.8</v>
      </c>
      <c r="L20" s="10" t="s">
        <v>29</v>
      </c>
      <c r="M20" s="1">
        <f>P6</f>
        <v>50</v>
      </c>
      <c r="N20" s="1">
        <f>P7</f>
        <v>50</v>
      </c>
      <c r="O20" s="1">
        <f>P8</f>
        <v>50</v>
      </c>
      <c r="P20" s="1">
        <f>P9</f>
        <v>50</v>
      </c>
      <c r="Q20" s="1">
        <f>P10</f>
        <v>50</v>
      </c>
      <c r="R20" s="1">
        <f>P11</f>
        <v>50</v>
      </c>
      <c r="S20" s="11">
        <f>P12</f>
        <v>50</v>
      </c>
    </row>
    <row r="21" spans="1:19" ht="14.25" customHeight="1">
      <c r="A21" s="18">
        <v>16</v>
      </c>
      <c r="B21" s="46" t="s">
        <v>350</v>
      </c>
      <c r="C21" s="45" t="s">
        <v>396</v>
      </c>
      <c r="D21" s="19">
        <v>8.73</v>
      </c>
      <c r="E21" s="4">
        <v>8.1999999999999993</v>
      </c>
      <c r="F21" s="4">
        <v>9.23</v>
      </c>
      <c r="G21" s="4">
        <v>8.85</v>
      </c>
      <c r="H21" s="4">
        <v>7.25</v>
      </c>
      <c r="I21" s="4">
        <v>8.25</v>
      </c>
      <c r="J21" s="4">
        <v>8.44</v>
      </c>
      <c r="L21" s="10" t="s">
        <v>30</v>
      </c>
      <c r="M21" s="1">
        <f>M6+N6</f>
        <v>50</v>
      </c>
      <c r="N21" s="1">
        <f>M7+N7</f>
        <v>50</v>
      </c>
      <c r="O21" s="1">
        <f>M8+N8</f>
        <v>50</v>
      </c>
      <c r="P21" s="1">
        <f>M9+N9</f>
        <v>49</v>
      </c>
      <c r="Q21" s="1">
        <f>M10+N10</f>
        <v>34</v>
      </c>
      <c r="R21" s="1">
        <f>M11+N11</f>
        <v>42</v>
      </c>
      <c r="S21" s="1">
        <f>M12+N12</f>
        <v>40</v>
      </c>
    </row>
    <row r="22" spans="1:19" ht="14.25" customHeight="1">
      <c r="A22" s="18">
        <v>17</v>
      </c>
      <c r="B22" s="46" t="s">
        <v>140</v>
      </c>
      <c r="C22" s="45" t="s">
        <v>397</v>
      </c>
      <c r="D22" s="19">
        <v>8.4499999999999993</v>
      </c>
      <c r="E22" s="4">
        <v>8.9</v>
      </c>
      <c r="F22" s="4">
        <v>9.15</v>
      </c>
      <c r="G22" s="4">
        <v>7.46</v>
      </c>
      <c r="H22" s="4">
        <v>6</v>
      </c>
      <c r="I22" s="4">
        <v>7</v>
      </c>
      <c r="J22" s="4">
        <v>7.8</v>
      </c>
      <c r="L22" s="12" t="s">
        <v>31</v>
      </c>
      <c r="M22" s="8">
        <f t="shared" ref="M22:S22" si="1">M21/M20*100</f>
        <v>100</v>
      </c>
      <c r="N22" s="8">
        <f t="shared" si="1"/>
        <v>100</v>
      </c>
      <c r="O22" s="8">
        <f t="shared" si="1"/>
        <v>100</v>
      </c>
      <c r="P22" s="8">
        <f t="shared" si="1"/>
        <v>98</v>
      </c>
      <c r="Q22" s="8">
        <f t="shared" si="1"/>
        <v>68</v>
      </c>
      <c r="R22" s="8">
        <f t="shared" si="1"/>
        <v>84</v>
      </c>
      <c r="S22" s="8">
        <f t="shared" si="1"/>
        <v>80</v>
      </c>
    </row>
    <row r="23" spans="1:19" ht="14.25" customHeight="1">
      <c r="A23" s="18">
        <v>18</v>
      </c>
      <c r="B23" s="46" t="s">
        <v>351</v>
      </c>
      <c r="C23" s="45" t="s">
        <v>398</v>
      </c>
      <c r="D23" s="19">
        <v>8.64</v>
      </c>
      <c r="E23" s="4">
        <v>8.6999999999999993</v>
      </c>
      <c r="F23" s="4">
        <v>9.23</v>
      </c>
      <c r="G23" s="4">
        <v>8.6199999999999992</v>
      </c>
      <c r="H23" s="4">
        <v>7.75</v>
      </c>
      <c r="I23" s="4">
        <v>7</v>
      </c>
      <c r="J23" s="4">
        <v>8.32</v>
      </c>
      <c r="L23" s="13" t="s">
        <v>32</v>
      </c>
      <c r="M23" s="13" t="str">
        <f t="shared" ref="M23:S23" si="2">IF(M22&gt;=75, "3", IF(M22&gt;=60, "2", IF(M22&gt;=50, "1", "0")))</f>
        <v>3</v>
      </c>
      <c r="N23" s="13" t="str">
        <f t="shared" si="2"/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2</v>
      </c>
      <c r="R23" s="13" t="str">
        <f t="shared" si="2"/>
        <v>3</v>
      </c>
      <c r="S23" s="13" t="str">
        <f t="shared" si="2"/>
        <v>3</v>
      </c>
    </row>
    <row r="24" spans="1:19" ht="14.25" customHeight="1">
      <c r="A24" s="18">
        <v>19</v>
      </c>
      <c r="B24" s="46" t="s">
        <v>352</v>
      </c>
      <c r="C24" s="45" t="s">
        <v>399</v>
      </c>
      <c r="D24" s="19">
        <v>9.27</v>
      </c>
      <c r="E24" s="4">
        <v>9.1</v>
      </c>
      <c r="F24" s="4">
        <v>9.08</v>
      </c>
      <c r="G24" s="4">
        <v>8.85</v>
      </c>
      <c r="H24" s="4">
        <v>7.5</v>
      </c>
      <c r="I24" s="4">
        <v>7.75</v>
      </c>
      <c r="J24" s="4">
        <v>8.58</v>
      </c>
    </row>
    <row r="25" spans="1:19" ht="61.5" customHeight="1">
      <c r="A25" s="18">
        <v>20</v>
      </c>
      <c r="B25" s="46" t="s">
        <v>353</v>
      </c>
      <c r="C25" s="50" t="s">
        <v>400</v>
      </c>
      <c r="D25" s="19">
        <v>8.64</v>
      </c>
      <c r="E25" s="4">
        <v>8.4</v>
      </c>
      <c r="F25" s="4">
        <v>9.31</v>
      </c>
      <c r="G25" s="4">
        <v>8.3800000000000008</v>
      </c>
      <c r="H25" s="4">
        <v>6.5</v>
      </c>
      <c r="I25" s="4">
        <v>6.75</v>
      </c>
      <c r="J25" s="4">
        <v>8</v>
      </c>
      <c r="L25" s="60" t="s">
        <v>435</v>
      </c>
      <c r="M25" s="58"/>
      <c r="N25" s="58"/>
      <c r="O25" s="58"/>
      <c r="P25" s="58"/>
      <c r="Q25" s="58"/>
      <c r="R25" s="58"/>
      <c r="S25" s="59"/>
    </row>
    <row r="26" spans="1:19" ht="14.25" customHeight="1">
      <c r="A26" s="18">
        <v>21</v>
      </c>
      <c r="B26" s="46" t="s">
        <v>354</v>
      </c>
      <c r="C26" s="45" t="s">
        <v>401</v>
      </c>
      <c r="D26" s="19">
        <v>8.18</v>
      </c>
      <c r="E26" s="4">
        <v>8.6</v>
      </c>
      <c r="F26" s="4">
        <v>8.92</v>
      </c>
      <c r="G26" s="4">
        <v>7.85</v>
      </c>
      <c r="H26" s="17" t="s">
        <v>40</v>
      </c>
      <c r="I26" s="17" t="s">
        <v>40</v>
      </c>
      <c r="J26" s="17" t="s">
        <v>40</v>
      </c>
    </row>
    <row r="27" spans="1:19" ht="14.25" customHeight="1">
      <c r="A27" s="18">
        <v>22</v>
      </c>
      <c r="B27" s="46" t="s">
        <v>355</v>
      </c>
      <c r="C27" s="45" t="s">
        <v>402</v>
      </c>
      <c r="D27" s="19">
        <v>8.91</v>
      </c>
      <c r="E27" s="4">
        <v>9.1</v>
      </c>
      <c r="F27" s="4">
        <v>9.4600000000000009</v>
      </c>
      <c r="G27" s="4">
        <v>7.92</v>
      </c>
      <c r="H27" s="17" t="s">
        <v>40</v>
      </c>
      <c r="I27" s="4">
        <v>5.5</v>
      </c>
      <c r="J27" s="17" t="s">
        <v>40</v>
      </c>
    </row>
    <row r="28" spans="1:19" ht="14.25" customHeight="1">
      <c r="A28" s="18">
        <v>23</v>
      </c>
      <c r="B28" s="46" t="s">
        <v>356</v>
      </c>
      <c r="C28" s="45" t="s">
        <v>403</v>
      </c>
      <c r="D28" s="19">
        <v>8.18</v>
      </c>
      <c r="E28" s="4">
        <v>8.4</v>
      </c>
      <c r="F28" s="4">
        <v>8.69</v>
      </c>
      <c r="G28" s="17" t="s">
        <v>40</v>
      </c>
      <c r="H28" s="17" t="s">
        <v>40</v>
      </c>
      <c r="I28" s="4">
        <v>5.25</v>
      </c>
      <c r="J28" s="17" t="s">
        <v>40</v>
      </c>
    </row>
    <row r="29" spans="1:19" ht="14.25" customHeight="1">
      <c r="A29" s="18">
        <v>24</v>
      </c>
      <c r="B29" s="46" t="s">
        <v>357</v>
      </c>
      <c r="C29" s="45" t="s">
        <v>404</v>
      </c>
      <c r="D29" s="19">
        <v>8.4499999999999993</v>
      </c>
      <c r="E29" s="4">
        <v>8.6</v>
      </c>
      <c r="F29" s="4">
        <v>9.5399999999999991</v>
      </c>
      <c r="G29" s="4">
        <v>8.85</v>
      </c>
      <c r="H29" s="4">
        <v>6.5</v>
      </c>
      <c r="I29" s="4">
        <v>7.25</v>
      </c>
      <c r="J29" s="4">
        <v>8.2100000000000009</v>
      </c>
    </row>
    <row r="30" spans="1:19" ht="14.25" customHeight="1">
      <c r="A30" s="18">
        <v>25</v>
      </c>
      <c r="B30" s="46" t="s">
        <v>358</v>
      </c>
      <c r="C30" s="45" t="s">
        <v>405</v>
      </c>
      <c r="D30" s="19">
        <v>8.64</v>
      </c>
      <c r="E30" s="4">
        <v>8.9</v>
      </c>
      <c r="F30" s="4">
        <v>8.77</v>
      </c>
      <c r="G30" s="4">
        <v>8.5399999999999991</v>
      </c>
      <c r="H30" s="17" t="s">
        <v>40</v>
      </c>
      <c r="I30" s="4">
        <v>6</v>
      </c>
      <c r="J30" s="17" t="s">
        <v>40</v>
      </c>
    </row>
    <row r="31" spans="1:19" ht="14.25" customHeight="1">
      <c r="A31" s="18">
        <v>26</v>
      </c>
      <c r="B31" s="46" t="s">
        <v>359</v>
      </c>
      <c r="C31" s="45" t="s">
        <v>406</v>
      </c>
      <c r="D31" s="19">
        <v>8.73</v>
      </c>
      <c r="E31" s="4">
        <v>8.9</v>
      </c>
      <c r="F31" s="4">
        <v>9.15</v>
      </c>
      <c r="G31" s="4">
        <v>7.69</v>
      </c>
      <c r="H31" s="17" t="s">
        <v>40</v>
      </c>
      <c r="I31" s="4">
        <v>5</v>
      </c>
      <c r="J31" s="17" t="s">
        <v>40</v>
      </c>
    </row>
    <row r="32" spans="1:19" ht="14.25" customHeight="1">
      <c r="A32" s="18">
        <v>27</v>
      </c>
      <c r="B32" s="46" t="s">
        <v>360</v>
      </c>
      <c r="C32" s="45" t="s">
        <v>407</v>
      </c>
      <c r="D32" s="19">
        <v>9</v>
      </c>
      <c r="E32" s="4">
        <v>8.6999999999999993</v>
      </c>
      <c r="F32" s="4">
        <v>9.23</v>
      </c>
      <c r="G32" s="4">
        <v>9.31</v>
      </c>
      <c r="H32" s="4">
        <v>8.5</v>
      </c>
      <c r="I32" s="4">
        <v>8.5</v>
      </c>
      <c r="J32" s="4">
        <v>8.89</v>
      </c>
    </row>
    <row r="33" spans="1:10" ht="14.25" customHeight="1">
      <c r="A33" s="18">
        <v>28</v>
      </c>
      <c r="B33" s="46" t="s">
        <v>208</v>
      </c>
      <c r="C33" s="45" t="s">
        <v>408</v>
      </c>
      <c r="D33" s="19">
        <v>9.73</v>
      </c>
      <c r="E33" s="4">
        <v>9.1</v>
      </c>
      <c r="F33" s="4">
        <v>8.85</v>
      </c>
      <c r="G33" s="4">
        <v>8.3800000000000008</v>
      </c>
      <c r="H33" s="4">
        <v>7.5</v>
      </c>
      <c r="I33" s="4">
        <v>6.5</v>
      </c>
      <c r="J33" s="4">
        <v>8.31</v>
      </c>
    </row>
    <row r="34" spans="1:10" ht="14.25" customHeight="1">
      <c r="A34" s="18">
        <v>29</v>
      </c>
      <c r="B34" s="46" t="s">
        <v>208</v>
      </c>
      <c r="C34" s="45" t="s">
        <v>409</v>
      </c>
      <c r="D34" s="19">
        <v>9.5500000000000007</v>
      </c>
      <c r="E34" s="4">
        <v>8.6999999999999993</v>
      </c>
      <c r="F34" s="4">
        <v>8.85</v>
      </c>
      <c r="G34" s="4">
        <v>8.6199999999999992</v>
      </c>
      <c r="H34" s="4">
        <v>8.25</v>
      </c>
      <c r="I34" s="4">
        <v>8.25</v>
      </c>
      <c r="J34" s="4">
        <v>8.69</v>
      </c>
    </row>
    <row r="35" spans="1:10" ht="14.25" customHeight="1">
      <c r="A35" s="18">
        <v>30</v>
      </c>
      <c r="B35" s="46" t="s">
        <v>361</v>
      </c>
      <c r="C35" s="45" t="s">
        <v>410</v>
      </c>
      <c r="D35" s="19">
        <v>8.73</v>
      </c>
      <c r="E35" s="4">
        <v>8.8000000000000007</v>
      </c>
      <c r="F35" s="4">
        <v>8</v>
      </c>
      <c r="G35" s="4">
        <v>7.38</v>
      </c>
      <c r="H35" s="17" t="s">
        <v>40</v>
      </c>
      <c r="I35" s="17" t="s">
        <v>40</v>
      </c>
      <c r="J35" s="17" t="s">
        <v>40</v>
      </c>
    </row>
    <row r="36" spans="1:10" ht="14.25" customHeight="1">
      <c r="A36" s="18">
        <v>31</v>
      </c>
      <c r="B36" s="46" t="s">
        <v>362</v>
      </c>
      <c r="C36" s="45" t="s">
        <v>411</v>
      </c>
      <c r="D36" s="19">
        <v>8.64</v>
      </c>
      <c r="E36" s="4">
        <v>8.8000000000000007</v>
      </c>
      <c r="F36" s="4">
        <v>9.5399999999999991</v>
      </c>
      <c r="G36" s="4">
        <v>9.31</v>
      </c>
      <c r="H36" s="4">
        <v>7.5</v>
      </c>
      <c r="I36" s="4">
        <v>8.5</v>
      </c>
      <c r="J36" s="4">
        <v>8.73</v>
      </c>
    </row>
    <row r="37" spans="1:10" ht="14.25" customHeight="1">
      <c r="A37" s="18">
        <v>32</v>
      </c>
      <c r="B37" s="46" t="s">
        <v>363</v>
      </c>
      <c r="C37" s="45" t="s">
        <v>412</v>
      </c>
      <c r="D37" s="19">
        <v>8.73</v>
      </c>
      <c r="E37" s="4">
        <v>8.8000000000000007</v>
      </c>
      <c r="F37" s="4">
        <v>9.23</v>
      </c>
      <c r="G37" s="4">
        <v>8.85</v>
      </c>
      <c r="H37" s="4">
        <v>6.75</v>
      </c>
      <c r="I37" s="4">
        <v>7</v>
      </c>
      <c r="J37" s="4">
        <v>8.23</v>
      </c>
    </row>
    <row r="38" spans="1:10" ht="14.25" customHeight="1">
      <c r="A38" s="18">
        <v>33</v>
      </c>
      <c r="B38" s="46" t="s">
        <v>364</v>
      </c>
      <c r="C38" s="45" t="s">
        <v>413</v>
      </c>
      <c r="D38" s="19">
        <v>8.64</v>
      </c>
      <c r="E38" s="4">
        <v>8.3000000000000007</v>
      </c>
      <c r="F38" s="4">
        <v>8.77</v>
      </c>
      <c r="G38" s="4">
        <v>8.31</v>
      </c>
      <c r="H38" s="17" t="s">
        <v>40</v>
      </c>
      <c r="I38" s="4">
        <v>6.75</v>
      </c>
      <c r="J38" s="17" t="s">
        <v>40</v>
      </c>
    </row>
    <row r="39" spans="1:10" ht="14.25" customHeight="1">
      <c r="A39" s="18">
        <v>34</v>
      </c>
      <c r="B39" s="46" t="s">
        <v>365</v>
      </c>
      <c r="C39" s="45" t="s">
        <v>414</v>
      </c>
      <c r="D39" s="19">
        <v>8</v>
      </c>
      <c r="E39" s="4">
        <v>8</v>
      </c>
      <c r="F39" s="4">
        <v>8.31</v>
      </c>
      <c r="G39" s="4">
        <v>7.69</v>
      </c>
      <c r="H39" s="17" t="s">
        <v>40</v>
      </c>
      <c r="I39" s="17" t="s">
        <v>40</v>
      </c>
      <c r="J39" s="17" t="s">
        <v>40</v>
      </c>
    </row>
    <row r="40" spans="1:10" ht="14.25" customHeight="1">
      <c r="A40" s="18">
        <v>35</v>
      </c>
      <c r="B40" s="46" t="s">
        <v>366</v>
      </c>
      <c r="C40" s="45" t="s">
        <v>415</v>
      </c>
      <c r="D40" s="19">
        <v>9.4499999999999993</v>
      </c>
      <c r="E40" s="4">
        <v>8.8000000000000007</v>
      </c>
      <c r="F40" s="4">
        <v>9.08</v>
      </c>
      <c r="G40" s="4">
        <v>9.08</v>
      </c>
      <c r="H40" s="4">
        <v>8.25</v>
      </c>
      <c r="I40" s="4">
        <v>7.5</v>
      </c>
      <c r="J40" s="4">
        <v>8.69</v>
      </c>
    </row>
    <row r="41" spans="1:10" ht="14.25" customHeight="1">
      <c r="A41" s="18">
        <v>36</v>
      </c>
      <c r="B41" s="46" t="s">
        <v>367</v>
      </c>
      <c r="C41" s="45" t="s">
        <v>416</v>
      </c>
      <c r="D41" s="19">
        <v>9.27</v>
      </c>
      <c r="E41" s="4">
        <v>9.1</v>
      </c>
      <c r="F41" s="4">
        <v>9.08</v>
      </c>
      <c r="G41" s="4">
        <v>9</v>
      </c>
      <c r="H41" s="4">
        <v>7.26</v>
      </c>
      <c r="I41" s="4">
        <v>8.5</v>
      </c>
      <c r="J41" s="4">
        <v>8.69</v>
      </c>
    </row>
    <row r="42" spans="1:10" ht="14.25" customHeight="1">
      <c r="A42" s="18">
        <v>37</v>
      </c>
      <c r="B42" s="46" t="s">
        <v>368</v>
      </c>
      <c r="C42" s="45" t="s">
        <v>417</v>
      </c>
      <c r="D42" s="19">
        <v>8.4499999999999993</v>
      </c>
      <c r="E42" s="4">
        <v>8.6999999999999993</v>
      </c>
      <c r="F42" s="4">
        <v>9.23</v>
      </c>
      <c r="G42" s="4">
        <v>8.85</v>
      </c>
      <c r="H42" s="4">
        <v>7.25</v>
      </c>
      <c r="I42" s="4">
        <v>7.75</v>
      </c>
      <c r="J42" s="4">
        <v>8.3800000000000008</v>
      </c>
    </row>
    <row r="43" spans="1:10" ht="14.25" customHeight="1">
      <c r="A43" s="18">
        <v>38</v>
      </c>
      <c r="B43" s="46" t="s">
        <v>369</v>
      </c>
      <c r="C43" s="45" t="s">
        <v>418</v>
      </c>
      <c r="D43" s="19">
        <v>8.64</v>
      </c>
      <c r="E43" s="4">
        <v>8.8000000000000007</v>
      </c>
      <c r="F43" s="4">
        <v>9.31</v>
      </c>
      <c r="G43" s="4">
        <v>8.15</v>
      </c>
      <c r="H43" s="4">
        <v>5.5</v>
      </c>
      <c r="I43" s="4">
        <v>8.25</v>
      </c>
      <c r="J43" s="4">
        <v>7.76</v>
      </c>
    </row>
    <row r="44" spans="1:10" ht="14.25" customHeight="1">
      <c r="A44" s="18">
        <v>39</v>
      </c>
      <c r="B44" s="46" t="s">
        <v>370</v>
      </c>
      <c r="C44" s="45" t="s">
        <v>419</v>
      </c>
      <c r="D44" s="19">
        <v>8.64</v>
      </c>
      <c r="E44" s="4">
        <v>8.6</v>
      </c>
      <c r="F44" s="4">
        <v>8.77</v>
      </c>
      <c r="G44" s="4">
        <v>8.5399999999999991</v>
      </c>
      <c r="H44" s="4">
        <v>8.5</v>
      </c>
      <c r="I44" s="4">
        <v>8.75</v>
      </c>
      <c r="J44" s="4">
        <v>8.6300000000000008</v>
      </c>
    </row>
    <row r="45" spans="1:10" ht="14.25" customHeight="1">
      <c r="A45" s="18">
        <v>40</v>
      </c>
      <c r="B45" s="46" t="s">
        <v>371</v>
      </c>
      <c r="C45" s="45" t="s">
        <v>420</v>
      </c>
      <c r="D45" s="19">
        <v>8.64</v>
      </c>
      <c r="E45" s="4">
        <v>8.6999999999999993</v>
      </c>
      <c r="F45" s="4">
        <v>8.85</v>
      </c>
      <c r="G45" s="4">
        <v>7.92</v>
      </c>
      <c r="H45" s="4">
        <v>5.5</v>
      </c>
      <c r="I45" s="4">
        <v>6.5</v>
      </c>
      <c r="J45" s="4">
        <v>7.66</v>
      </c>
    </row>
    <row r="46" spans="1:10" ht="14.25" customHeight="1">
      <c r="A46" s="18">
        <v>41</v>
      </c>
      <c r="B46" s="46" t="s">
        <v>372</v>
      </c>
      <c r="C46" s="45" t="s">
        <v>421</v>
      </c>
      <c r="D46" s="19">
        <v>8.91</v>
      </c>
      <c r="E46" s="4">
        <v>8.8000000000000007</v>
      </c>
      <c r="F46" s="4">
        <v>8.6199999999999992</v>
      </c>
      <c r="G46" s="4">
        <v>8.6199999999999992</v>
      </c>
      <c r="H46" s="4">
        <v>7.25</v>
      </c>
      <c r="I46" s="4">
        <v>8</v>
      </c>
      <c r="J46" s="4">
        <v>8.35</v>
      </c>
    </row>
    <row r="47" spans="1:10" ht="14.25" customHeight="1">
      <c r="A47" s="18">
        <v>42</v>
      </c>
      <c r="B47" s="46" t="s">
        <v>373</v>
      </c>
      <c r="C47" s="45" t="s">
        <v>422</v>
      </c>
      <c r="D47" s="19">
        <v>8.4499999999999993</v>
      </c>
      <c r="E47" s="4">
        <v>8.8000000000000007</v>
      </c>
      <c r="F47" s="4">
        <v>9.23</v>
      </c>
      <c r="G47" s="4">
        <v>9</v>
      </c>
      <c r="H47" s="4">
        <v>6.25</v>
      </c>
      <c r="I47" s="4">
        <v>7</v>
      </c>
      <c r="J47" s="4">
        <v>8.1300000000000008</v>
      </c>
    </row>
    <row r="48" spans="1:10" ht="14.25" customHeight="1">
      <c r="A48" s="18">
        <v>43</v>
      </c>
      <c r="B48" s="46" t="s">
        <v>374</v>
      </c>
      <c r="C48" s="45" t="s">
        <v>423</v>
      </c>
      <c r="D48" s="19">
        <v>8.91</v>
      </c>
      <c r="E48" s="4">
        <v>8.9</v>
      </c>
      <c r="F48" s="4">
        <v>9</v>
      </c>
      <c r="G48" s="4">
        <v>8.31</v>
      </c>
      <c r="H48" s="4">
        <v>7</v>
      </c>
      <c r="I48" s="4">
        <v>7.5</v>
      </c>
      <c r="J48" s="4">
        <v>8.25</v>
      </c>
    </row>
    <row r="49" spans="1:10" ht="14.25" customHeight="1">
      <c r="A49" s="18">
        <v>44</v>
      </c>
      <c r="B49" s="46" t="s">
        <v>375</v>
      </c>
      <c r="C49" s="45" t="s">
        <v>424</v>
      </c>
      <c r="D49" s="19">
        <v>9</v>
      </c>
      <c r="E49" s="4">
        <v>9.1999999999999993</v>
      </c>
      <c r="F49" s="4">
        <v>8.77</v>
      </c>
      <c r="G49" s="4">
        <v>8.77</v>
      </c>
      <c r="H49" s="4">
        <v>7.75</v>
      </c>
      <c r="I49" s="4">
        <v>8.5</v>
      </c>
      <c r="J49" s="4">
        <v>8.65</v>
      </c>
    </row>
    <row r="50" spans="1:10" ht="14.25" customHeight="1">
      <c r="A50" s="18">
        <v>45</v>
      </c>
      <c r="B50" s="46" t="s">
        <v>230</v>
      </c>
      <c r="C50" s="45" t="s">
        <v>425</v>
      </c>
      <c r="D50" s="19">
        <v>8.4499999999999993</v>
      </c>
      <c r="E50" s="4">
        <v>9.1</v>
      </c>
      <c r="F50" s="4">
        <v>8.77</v>
      </c>
      <c r="G50" s="4">
        <v>8.77</v>
      </c>
      <c r="H50" s="4">
        <v>5</v>
      </c>
      <c r="I50" s="4">
        <v>6</v>
      </c>
      <c r="J50" s="4">
        <v>7.66</v>
      </c>
    </row>
    <row r="51" spans="1:10" ht="14.25" customHeight="1">
      <c r="A51" s="18">
        <v>46</v>
      </c>
      <c r="B51" s="46" t="s">
        <v>376</v>
      </c>
      <c r="C51" s="45" t="s">
        <v>426</v>
      </c>
      <c r="D51" s="19">
        <v>8.91</v>
      </c>
      <c r="E51" s="4">
        <v>8.6999999999999993</v>
      </c>
      <c r="F51" s="4">
        <v>9.23</v>
      </c>
      <c r="G51" s="4">
        <v>7.85</v>
      </c>
      <c r="H51" s="4">
        <v>8</v>
      </c>
      <c r="I51" s="4">
        <v>8.5</v>
      </c>
      <c r="J51" s="4">
        <v>8.52</v>
      </c>
    </row>
    <row r="52" spans="1:10" ht="14.25" customHeight="1">
      <c r="A52" s="18">
        <v>47</v>
      </c>
      <c r="B52" s="46" t="s">
        <v>377</v>
      </c>
      <c r="C52" s="45" t="s">
        <v>427</v>
      </c>
      <c r="D52" s="19">
        <v>9.27</v>
      </c>
      <c r="E52" s="4">
        <v>9.1</v>
      </c>
      <c r="F52" s="4">
        <v>9.08</v>
      </c>
      <c r="G52" s="4">
        <v>8.85</v>
      </c>
      <c r="H52" s="4">
        <v>7.25</v>
      </c>
      <c r="I52" s="4">
        <v>7.25</v>
      </c>
      <c r="J52" s="4">
        <v>8.4499999999999993</v>
      </c>
    </row>
    <row r="53" spans="1:10" ht="14.25" customHeight="1">
      <c r="A53" s="18">
        <v>48</v>
      </c>
      <c r="B53" s="46" t="s">
        <v>378</v>
      </c>
      <c r="C53" s="45" t="s">
        <v>428</v>
      </c>
      <c r="D53" s="19">
        <v>8.4499999999999993</v>
      </c>
      <c r="E53" s="4">
        <v>8.6999999999999993</v>
      </c>
      <c r="F53" s="4">
        <v>9.08</v>
      </c>
      <c r="G53" s="4">
        <v>8.85</v>
      </c>
      <c r="H53" s="4">
        <v>6.25</v>
      </c>
      <c r="I53" s="4">
        <v>6</v>
      </c>
      <c r="J53" s="4">
        <v>7.89</v>
      </c>
    </row>
    <row r="54" spans="1:10" ht="14.25" customHeight="1">
      <c r="A54" s="23">
        <v>49</v>
      </c>
      <c r="B54" s="47" t="s">
        <v>379</v>
      </c>
      <c r="C54" s="45" t="s">
        <v>429</v>
      </c>
      <c r="D54" s="52">
        <v>8.73</v>
      </c>
      <c r="E54" s="53">
        <v>8.6999999999999993</v>
      </c>
      <c r="F54" s="26">
        <v>9.4600000000000009</v>
      </c>
      <c r="G54" s="26">
        <v>8.85</v>
      </c>
      <c r="H54" s="26">
        <v>8.5</v>
      </c>
      <c r="I54" s="26">
        <v>8.75</v>
      </c>
      <c r="J54" s="26">
        <v>8.85</v>
      </c>
    </row>
    <row r="55" spans="1:10" ht="14.25" customHeight="1">
      <c r="A55" s="27">
        <v>50</v>
      </c>
      <c r="B55" s="46" t="s">
        <v>380</v>
      </c>
      <c r="C55" s="45" t="s">
        <v>430</v>
      </c>
      <c r="D55" s="54">
        <v>7.91</v>
      </c>
      <c r="E55" s="55">
        <v>8.1999999999999993</v>
      </c>
      <c r="F55" s="48">
        <v>8.4600000000000009</v>
      </c>
      <c r="G55" s="48">
        <v>7.38</v>
      </c>
      <c r="H55" s="51" t="s">
        <v>40</v>
      </c>
      <c r="I55" s="48">
        <v>5</v>
      </c>
      <c r="J55" s="51" t="s">
        <v>40</v>
      </c>
    </row>
    <row r="56" spans="1:10" ht="14.25" customHeight="1">
      <c r="A56" s="29"/>
      <c r="B56" s="30"/>
      <c r="C56" s="22"/>
      <c r="D56" s="31"/>
      <c r="E56" s="31"/>
      <c r="F56" s="32"/>
      <c r="G56" s="32"/>
      <c r="H56" s="32"/>
      <c r="I56" s="32"/>
      <c r="J56" s="32"/>
    </row>
    <row r="57" spans="1:10" ht="14.25" customHeight="1">
      <c r="A57" s="29"/>
      <c r="B57" s="30"/>
      <c r="C57" s="22"/>
      <c r="D57" s="31"/>
      <c r="E57" s="31"/>
      <c r="F57" s="32"/>
      <c r="G57" s="32"/>
      <c r="H57" s="32"/>
      <c r="I57" s="32"/>
      <c r="J57" s="32"/>
    </row>
    <row r="58" spans="1:10" ht="14.25" customHeight="1">
      <c r="A58" s="29"/>
      <c r="B58" s="30"/>
      <c r="C58" s="22"/>
      <c r="D58" s="31"/>
      <c r="E58" s="31"/>
      <c r="F58" s="32"/>
      <c r="G58" s="32"/>
      <c r="H58" s="32"/>
      <c r="I58" s="32"/>
      <c r="J58" s="32"/>
    </row>
    <row r="59" spans="1:10" ht="14.25" customHeight="1">
      <c r="A59" s="29"/>
      <c r="B59" s="33"/>
      <c r="C59" s="31"/>
      <c r="D59" s="31"/>
      <c r="E59" s="31"/>
      <c r="F59" s="31"/>
      <c r="G59" s="31"/>
      <c r="H59" s="31"/>
      <c r="I59" s="31"/>
      <c r="J59" s="31"/>
    </row>
    <row r="60" spans="1:10" ht="14.25" customHeight="1">
      <c r="A60" s="29"/>
      <c r="B60" s="33"/>
      <c r="C60" s="31"/>
      <c r="D60" s="31"/>
      <c r="E60" s="31"/>
      <c r="F60" s="31"/>
      <c r="G60" s="31"/>
      <c r="H60" s="31"/>
      <c r="I60" s="31"/>
      <c r="J60" s="31"/>
    </row>
    <row r="61" spans="1:10" ht="14.25" customHeight="1">
      <c r="A61" s="29"/>
      <c r="B61" s="33"/>
      <c r="C61" s="31"/>
      <c r="D61" s="31"/>
      <c r="E61" s="31"/>
      <c r="F61" s="31"/>
      <c r="G61" s="31"/>
      <c r="H61" s="31"/>
      <c r="I61" s="31"/>
      <c r="J61" s="31"/>
    </row>
    <row r="62" spans="1:10" ht="14.25" customHeight="1">
      <c r="A62" s="29"/>
      <c r="B62" s="33"/>
      <c r="C62" s="31"/>
      <c r="D62" s="31"/>
      <c r="E62" s="31"/>
      <c r="F62" s="31"/>
      <c r="G62" s="31"/>
      <c r="H62" s="31"/>
      <c r="I62" s="31"/>
      <c r="J62" s="31"/>
    </row>
    <row r="63" spans="1:10" ht="14.25" customHeight="1">
      <c r="A63" s="29"/>
      <c r="B63" s="33"/>
      <c r="C63" s="31"/>
      <c r="D63" s="31"/>
      <c r="E63" s="31"/>
      <c r="F63" s="31"/>
      <c r="G63" s="31"/>
      <c r="H63" s="31"/>
      <c r="I63" s="31"/>
      <c r="J63" s="31"/>
    </row>
    <row r="64" spans="1:10" ht="14.25" customHeight="1">
      <c r="A64" s="29"/>
      <c r="B64" s="33"/>
      <c r="C64" s="31"/>
      <c r="D64" s="31"/>
      <c r="E64" s="31"/>
      <c r="F64" s="31"/>
      <c r="G64" s="31"/>
      <c r="H64" s="31"/>
      <c r="I64" s="31"/>
      <c r="J64" s="31"/>
    </row>
    <row r="65" spans="1:10" ht="14.25" customHeight="1">
      <c r="A65" s="29"/>
      <c r="B65" s="33"/>
      <c r="C65" s="31"/>
      <c r="D65" s="31"/>
      <c r="E65" s="31"/>
      <c r="F65" s="31"/>
      <c r="G65" s="31"/>
      <c r="H65" s="31"/>
      <c r="I65" s="31"/>
      <c r="J65" s="31"/>
    </row>
    <row r="66" spans="1:10" ht="14.25" customHeight="1">
      <c r="A66" s="29"/>
      <c r="B66" s="33"/>
      <c r="C66" s="31"/>
      <c r="D66" s="31"/>
      <c r="E66" s="31"/>
      <c r="F66" s="31"/>
      <c r="G66" s="31"/>
      <c r="H66" s="31"/>
      <c r="I66" s="31"/>
      <c r="J66" s="31"/>
    </row>
    <row r="67" spans="1:10" ht="14.25" customHeight="1">
      <c r="A67" s="29"/>
      <c r="B67" s="33"/>
      <c r="C67" s="31"/>
      <c r="D67" s="31"/>
      <c r="E67" s="31"/>
      <c r="F67" s="31"/>
      <c r="G67" s="31"/>
      <c r="H67" s="31"/>
      <c r="I67" s="31"/>
      <c r="J67" s="31"/>
    </row>
    <row r="68" spans="1:10" ht="14.25" customHeight="1">
      <c r="A68" s="29"/>
      <c r="B68" s="33"/>
      <c r="C68" s="31"/>
      <c r="D68" s="31"/>
      <c r="E68" s="31"/>
      <c r="F68" s="31"/>
      <c r="G68" s="31"/>
      <c r="H68" s="31"/>
      <c r="I68" s="31"/>
      <c r="J68" s="31"/>
    </row>
    <row r="69" spans="1:10" ht="14.25" customHeight="1">
      <c r="A69" s="29"/>
      <c r="B69" s="33"/>
      <c r="C69" s="31"/>
      <c r="D69" s="31"/>
      <c r="E69" s="31"/>
      <c r="F69" s="31"/>
      <c r="G69" s="31"/>
      <c r="H69" s="31"/>
      <c r="I69" s="31"/>
      <c r="J69" s="31"/>
    </row>
    <row r="70" spans="1:10" ht="14.25" customHeight="1">
      <c r="A70" s="29"/>
      <c r="B70" s="33"/>
      <c r="C70" s="31"/>
      <c r="D70" s="31"/>
      <c r="E70" s="31"/>
      <c r="F70" s="31"/>
      <c r="G70" s="31"/>
      <c r="H70" s="31"/>
      <c r="I70" s="31"/>
      <c r="J70" s="31"/>
    </row>
    <row r="71" spans="1:10" ht="14.25" customHeight="1">
      <c r="A71" s="29"/>
      <c r="B71" s="33"/>
      <c r="C71" s="31"/>
      <c r="D71" s="31"/>
      <c r="E71" s="31"/>
      <c r="F71" s="31"/>
      <c r="G71" s="31"/>
      <c r="H71" s="31"/>
      <c r="I71" s="31"/>
      <c r="J71" s="31"/>
    </row>
    <row r="72" spans="1:10" ht="14.25" customHeight="1">
      <c r="A72" s="29"/>
      <c r="B72" s="33"/>
      <c r="C72" s="31"/>
      <c r="D72" s="31"/>
      <c r="E72" s="31"/>
      <c r="F72" s="31"/>
      <c r="G72" s="31"/>
      <c r="H72" s="31"/>
      <c r="I72" s="31"/>
      <c r="J72" s="31"/>
    </row>
    <row r="73" spans="1:10" ht="14.25" customHeight="1">
      <c r="A73" s="29"/>
      <c r="B73" s="33"/>
      <c r="C73" s="31"/>
      <c r="D73" s="31"/>
      <c r="E73" s="31"/>
      <c r="F73" s="31"/>
      <c r="G73" s="31"/>
      <c r="H73" s="31"/>
      <c r="I73" s="31"/>
      <c r="J73" s="31"/>
    </row>
    <row r="74" spans="1:10" ht="14.25" customHeight="1">
      <c r="A74" s="29"/>
      <c r="B74" s="33"/>
      <c r="C74" s="31"/>
      <c r="D74" s="31"/>
      <c r="E74" s="31"/>
      <c r="F74" s="31"/>
      <c r="G74" s="31"/>
      <c r="H74" s="31"/>
      <c r="I74" s="31"/>
      <c r="J74" s="31"/>
    </row>
    <row r="75" spans="1:10" ht="14.25" customHeight="1">
      <c r="A75" s="29"/>
      <c r="B75" s="33"/>
      <c r="C75" s="31"/>
      <c r="D75" s="31"/>
      <c r="E75" s="31"/>
      <c r="F75" s="31"/>
      <c r="G75" s="31"/>
      <c r="H75" s="31"/>
      <c r="I75" s="31"/>
      <c r="J75" s="31"/>
    </row>
    <row r="76" spans="1:10" ht="14.25" customHeight="1">
      <c r="A76" s="29"/>
      <c r="B76" s="33"/>
      <c r="C76" s="31"/>
      <c r="D76" s="31"/>
      <c r="E76" s="31"/>
      <c r="F76" s="31"/>
      <c r="G76" s="31"/>
      <c r="H76" s="31"/>
      <c r="I76" s="31"/>
      <c r="J76" s="31"/>
    </row>
    <row r="77" spans="1:10" ht="14.25" customHeight="1">
      <c r="A77" s="29"/>
      <c r="B77" s="33"/>
      <c r="C77" s="31"/>
      <c r="D77" s="31"/>
      <c r="E77" s="31"/>
      <c r="F77" s="31"/>
      <c r="G77" s="31"/>
      <c r="H77" s="31"/>
      <c r="I77" s="31"/>
      <c r="J77" s="31"/>
    </row>
    <row r="78" spans="1:10" ht="14.25" customHeight="1">
      <c r="A78" s="29"/>
      <c r="B78" s="33"/>
      <c r="C78" s="31"/>
      <c r="D78" s="31"/>
      <c r="E78" s="31"/>
      <c r="F78" s="31"/>
      <c r="G78" s="31"/>
      <c r="H78" s="31"/>
      <c r="I78" s="31"/>
      <c r="J78" s="31"/>
    </row>
    <row r="79" spans="1:10" ht="14.25" customHeight="1">
      <c r="A79" s="29"/>
      <c r="B79" s="33"/>
      <c r="C79" s="31"/>
      <c r="D79" s="31"/>
      <c r="E79" s="31"/>
      <c r="F79" s="31"/>
      <c r="G79" s="31"/>
      <c r="H79" s="31"/>
      <c r="I79" s="31"/>
      <c r="J79" s="31"/>
    </row>
    <row r="80" spans="1:10" ht="14.25" customHeight="1">
      <c r="A80" s="29"/>
      <c r="B80" s="33"/>
      <c r="C80" s="31"/>
      <c r="D80" s="31"/>
      <c r="E80" s="31"/>
      <c r="F80" s="31"/>
      <c r="G80" s="31"/>
      <c r="H80" s="31"/>
      <c r="I80" s="31"/>
      <c r="J80" s="31"/>
    </row>
    <row r="81" spans="1:10" ht="14.25" customHeight="1">
      <c r="A81" s="29"/>
      <c r="B81" s="33"/>
      <c r="C81" s="31"/>
      <c r="D81" s="31"/>
      <c r="E81" s="31"/>
      <c r="F81" s="31"/>
      <c r="G81" s="31"/>
      <c r="H81" s="31"/>
      <c r="I81" s="31"/>
      <c r="J81" s="31"/>
    </row>
    <row r="82" spans="1:10" ht="14.25" customHeight="1">
      <c r="A82" s="29"/>
      <c r="B82" s="33"/>
      <c r="C82" s="31"/>
      <c r="D82" s="31"/>
      <c r="E82" s="31"/>
      <c r="F82" s="31"/>
      <c r="G82" s="31"/>
      <c r="H82" s="31"/>
      <c r="I82" s="31"/>
      <c r="J82" s="31"/>
    </row>
    <row r="83" spans="1:10" ht="14.25" customHeight="1">
      <c r="A83" s="29"/>
      <c r="B83" s="33"/>
      <c r="C83" s="31"/>
      <c r="D83" s="31"/>
      <c r="E83" s="31"/>
      <c r="F83" s="31"/>
      <c r="G83" s="31"/>
      <c r="H83" s="31"/>
      <c r="I83" s="31"/>
      <c r="J83" s="31"/>
    </row>
    <row r="84" spans="1:10" ht="14.25" customHeight="1">
      <c r="A84" s="29"/>
      <c r="B84" s="33"/>
      <c r="C84" s="31"/>
      <c r="D84" s="31"/>
      <c r="E84" s="31"/>
      <c r="F84" s="31"/>
      <c r="G84" s="31"/>
      <c r="H84" s="31"/>
      <c r="I84" s="31"/>
      <c r="J84" s="31"/>
    </row>
    <row r="85" spans="1:10" ht="14.25" customHeight="1">
      <c r="A85" s="29"/>
      <c r="B85" s="33"/>
      <c r="C85" s="31"/>
      <c r="D85" s="31"/>
      <c r="E85" s="31"/>
      <c r="F85" s="31"/>
      <c r="G85" s="31"/>
      <c r="H85" s="31"/>
      <c r="I85" s="31"/>
      <c r="J85" s="31"/>
    </row>
    <row r="86" spans="1:10" ht="14.25" customHeight="1">
      <c r="A86" s="29"/>
      <c r="B86" s="33"/>
      <c r="C86" s="31"/>
      <c r="D86" s="31"/>
      <c r="E86" s="31"/>
      <c r="F86" s="31"/>
      <c r="G86" s="31"/>
      <c r="H86" s="31"/>
      <c r="I86" s="31"/>
      <c r="J86" s="31"/>
    </row>
    <row r="87" spans="1:10" ht="14.25" customHeight="1">
      <c r="A87" s="29"/>
      <c r="B87" s="33"/>
      <c r="C87" s="31"/>
      <c r="D87" s="31"/>
      <c r="E87" s="31"/>
      <c r="F87" s="31"/>
      <c r="G87" s="31"/>
      <c r="H87" s="31"/>
      <c r="I87" s="31"/>
      <c r="J87" s="31"/>
    </row>
    <row r="88" spans="1:10" ht="14.25" customHeight="1">
      <c r="A88" s="29"/>
      <c r="B88" s="33"/>
      <c r="C88" s="31"/>
      <c r="D88" s="31"/>
      <c r="E88" s="31"/>
      <c r="F88" s="31"/>
      <c r="G88" s="31"/>
      <c r="H88" s="31"/>
      <c r="I88" s="31"/>
      <c r="J88" s="31"/>
    </row>
    <row r="89" spans="1:10" ht="14.25" customHeight="1">
      <c r="A89" s="29"/>
      <c r="B89" s="33"/>
      <c r="C89" s="31"/>
      <c r="D89" s="31"/>
      <c r="E89" s="31"/>
      <c r="F89" s="31"/>
      <c r="G89" s="31"/>
      <c r="H89" s="31"/>
      <c r="I89" s="31"/>
      <c r="J89" s="31"/>
    </row>
    <row r="90" spans="1:10" ht="14.25" customHeight="1">
      <c r="A90" s="29"/>
      <c r="B90" s="33"/>
      <c r="C90" s="31"/>
      <c r="D90" s="31"/>
      <c r="E90" s="31"/>
      <c r="F90" s="31"/>
      <c r="G90" s="31"/>
      <c r="H90" s="31"/>
      <c r="I90" s="31"/>
      <c r="J90" s="31"/>
    </row>
    <row r="91" spans="1:10" ht="14.25" customHeight="1">
      <c r="A91" s="29"/>
      <c r="B91" s="33"/>
      <c r="C91" s="31"/>
      <c r="D91" s="31"/>
      <c r="E91" s="31"/>
      <c r="F91" s="31"/>
      <c r="G91" s="31"/>
      <c r="H91" s="31"/>
      <c r="I91" s="31"/>
      <c r="J91" s="31"/>
    </row>
    <row r="92" spans="1:10" ht="14.25" customHeight="1">
      <c r="A92" s="29"/>
      <c r="B92" s="33"/>
      <c r="C92" s="31"/>
      <c r="D92" s="31"/>
      <c r="E92" s="31"/>
      <c r="F92" s="31"/>
      <c r="G92" s="31"/>
      <c r="H92" s="31"/>
      <c r="I92" s="31"/>
      <c r="J92" s="31"/>
    </row>
    <row r="93" spans="1:10" ht="14.25" customHeight="1">
      <c r="A93" s="29"/>
      <c r="B93" s="33"/>
      <c r="C93" s="31"/>
      <c r="D93" s="31"/>
      <c r="E93" s="31"/>
      <c r="F93" s="31"/>
      <c r="G93" s="31"/>
      <c r="H93" s="31"/>
      <c r="I93" s="31"/>
      <c r="J93" s="31"/>
    </row>
    <row r="94" spans="1:10" ht="14.25" customHeight="1">
      <c r="A94" s="29"/>
      <c r="B94" s="33"/>
      <c r="C94" s="31"/>
      <c r="D94" s="31"/>
      <c r="E94" s="31"/>
      <c r="F94" s="31"/>
      <c r="G94" s="31"/>
      <c r="H94" s="31"/>
      <c r="I94" s="31"/>
      <c r="J94" s="31"/>
    </row>
    <row r="95" spans="1:10" ht="14.25" customHeight="1">
      <c r="A95" s="29"/>
      <c r="B95" s="33"/>
      <c r="C95" s="31"/>
      <c r="D95" s="31"/>
      <c r="E95" s="31"/>
      <c r="F95" s="31"/>
      <c r="G95" s="31"/>
      <c r="H95" s="31"/>
      <c r="I95" s="31"/>
      <c r="J95" s="31"/>
    </row>
    <row r="96" spans="1:10" ht="14.25" customHeight="1">
      <c r="A96" s="29"/>
      <c r="B96" s="33"/>
      <c r="C96" s="31"/>
      <c r="D96" s="31"/>
      <c r="E96" s="31"/>
      <c r="F96" s="31"/>
      <c r="G96" s="31"/>
      <c r="H96" s="31"/>
      <c r="I96" s="31"/>
      <c r="J96" s="31"/>
    </row>
    <row r="97" spans="1:10" ht="14.25" customHeight="1">
      <c r="A97" s="29"/>
      <c r="B97" s="33"/>
      <c r="C97" s="31"/>
      <c r="D97" s="31"/>
      <c r="E97" s="31"/>
      <c r="F97" s="31"/>
      <c r="G97" s="31"/>
      <c r="H97" s="31"/>
      <c r="I97" s="31"/>
      <c r="J97" s="31"/>
    </row>
    <row r="98" spans="1:10" ht="14.25" customHeight="1">
      <c r="A98" s="29"/>
      <c r="B98" s="33"/>
      <c r="C98" s="31"/>
      <c r="D98" s="31"/>
      <c r="E98" s="31"/>
      <c r="F98" s="31"/>
      <c r="G98" s="31"/>
      <c r="H98" s="31"/>
      <c r="I98" s="31"/>
      <c r="J98" s="31"/>
    </row>
    <row r="99" spans="1:10" ht="14.25" customHeight="1">
      <c r="A99" s="29"/>
      <c r="B99" s="33"/>
      <c r="C99" s="31"/>
      <c r="D99" s="31"/>
      <c r="E99" s="31"/>
      <c r="F99" s="31"/>
      <c r="G99" s="31"/>
      <c r="H99" s="31"/>
      <c r="I99" s="31"/>
      <c r="J99" s="31"/>
    </row>
    <row r="100" spans="1:10" ht="14.25" customHeight="1">
      <c r="A100" s="29"/>
      <c r="B100" s="33"/>
      <c r="C100" s="31"/>
      <c r="D100" s="31"/>
      <c r="E100" s="31"/>
      <c r="F100" s="31"/>
      <c r="G100" s="31"/>
      <c r="H100" s="31"/>
      <c r="I100" s="31"/>
      <c r="J100" s="31"/>
    </row>
    <row r="101" spans="1:10" ht="14.25" customHeight="1">
      <c r="A101" s="29"/>
      <c r="B101" s="33"/>
      <c r="C101" s="31"/>
      <c r="D101" s="31"/>
      <c r="E101" s="31"/>
      <c r="F101" s="31"/>
      <c r="G101" s="31"/>
      <c r="H101" s="31"/>
      <c r="I101" s="31"/>
      <c r="J101" s="31"/>
    </row>
    <row r="102" spans="1:10" ht="14.25" customHeight="1">
      <c r="A102" s="29"/>
      <c r="B102" s="33"/>
      <c r="C102" s="31"/>
      <c r="D102" s="31"/>
      <c r="E102" s="31"/>
      <c r="F102" s="31"/>
      <c r="G102" s="31"/>
      <c r="H102" s="31"/>
      <c r="I102" s="31"/>
      <c r="J102" s="31"/>
    </row>
    <row r="103" spans="1:10" ht="14.25" customHeight="1">
      <c r="A103" s="29"/>
      <c r="B103" s="33"/>
      <c r="C103" s="31"/>
      <c r="D103" s="31"/>
      <c r="E103" s="31"/>
      <c r="F103" s="31"/>
      <c r="G103" s="31"/>
      <c r="H103" s="31"/>
      <c r="I103" s="31"/>
      <c r="J103" s="31"/>
    </row>
    <row r="104" spans="1:10" ht="14.25" customHeight="1">
      <c r="A104" s="29"/>
      <c r="B104" s="33"/>
      <c r="C104" s="31"/>
      <c r="D104" s="31"/>
      <c r="E104" s="31"/>
      <c r="F104" s="31"/>
      <c r="G104" s="31"/>
      <c r="H104" s="31"/>
      <c r="I104" s="31"/>
      <c r="J104" s="31"/>
    </row>
    <row r="105" spans="1:10" ht="14.25" customHeight="1">
      <c r="A105" s="29"/>
      <c r="B105" s="33"/>
      <c r="C105" s="31"/>
      <c r="D105" s="31"/>
      <c r="E105" s="31"/>
      <c r="F105" s="31"/>
      <c r="G105" s="31"/>
      <c r="H105" s="31"/>
      <c r="I105" s="31"/>
      <c r="J105" s="31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 Attainment-2017-20</vt:lpstr>
      <vt:lpstr>CO Attainment-2018-21</vt:lpstr>
      <vt:lpstr>CO Attainment-2019-22</vt:lpstr>
      <vt:lpstr>CO Attainment-2020-23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User</cp:lastModifiedBy>
  <dcterms:created xsi:type="dcterms:W3CDTF">2023-07-02T03:41:55Z</dcterms:created>
  <dcterms:modified xsi:type="dcterms:W3CDTF">2023-10-04T08:44:39Z</dcterms:modified>
</cp:coreProperties>
</file>